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imura2/Desktop/20150310 bakcup/MITA/"/>
    </mc:Choice>
  </mc:AlternateContent>
  <xr:revisionPtr revIDLastSave="0" documentId="13_ncr:1_{CA828553-B3F2-BC45-AACD-5613DE01A2A2}" xr6:coauthVersionLast="46" xr6:coauthVersionMax="46" xr10:uidLastSave="{00000000-0000-0000-0000-000000000000}"/>
  <bookViews>
    <workbookView xWindow="1100" yWindow="460" windowWidth="37300" windowHeight="19540" xr2:uid="{00000000-000D-0000-FFFF-FFFF00000000}"/>
  </bookViews>
  <sheets>
    <sheet name="FaceSheet" sheetId="9" r:id="rId1"/>
    <sheet name="DataInput" sheetId="1" r:id="rId2"/>
    <sheet name="Result Format 2" sheetId="4" r:id="rId3"/>
    <sheet name="%supp.graphsummary" sheetId="18" r:id="rId4"/>
    <sheet name="Control" sheetId="7" r:id="rId5"/>
    <sheet name="統計処理supp" sheetId="11" r:id="rId6"/>
    <sheet name="統計処理用" sheetId="8" r:id="rId7"/>
    <sheet name="supp10" sheetId="17" r:id="rId8"/>
    <sheet name="supp9" sheetId="16" r:id="rId9"/>
    <sheet name="supp8" sheetId="15" r:id="rId10"/>
    <sheet name="supp7" sheetId="14" r:id="rId11"/>
    <sheet name="supp6" sheetId="13" r:id="rId12"/>
    <sheet name="変更履歴" sheetId="6" r:id="rId13"/>
    <sheet name="使用方法" sheetId="5" r:id="rId14"/>
    <sheet name="calculate" sheetId="2" r:id="rId15"/>
    <sheet name="Result Format 1" sheetId="3" r:id="rId16"/>
  </sheets>
  <definedNames>
    <definedName name="ddw">FaceSheet!$H$20:$P$20</definedName>
    <definedName name="DMSO">FaceSheet!$H$21:$W$21</definedName>
  </definedNames>
  <calcPr calcId="191029"/>
</workbook>
</file>

<file path=xl/calcChain.xml><?xml version="1.0" encoding="utf-8"?>
<calcChain xmlns="http://schemas.openxmlformats.org/spreadsheetml/2006/main">
  <c r="O209" i="4" l="1"/>
  <c r="Z192" i="9"/>
  <c r="Z200" i="9"/>
  <c r="Z198" i="9"/>
  <c r="Z196" i="9"/>
  <c r="Z194" i="9"/>
  <c r="B200" i="9"/>
  <c r="B198" i="9"/>
  <c r="B196" i="9"/>
  <c r="B194" i="9"/>
  <c r="B192" i="9"/>
  <c r="Y194" i="9" l="1"/>
  <c r="Y200" i="9"/>
  <c r="X200" i="9" s="1"/>
  <c r="W200" i="9" s="1"/>
  <c r="V200" i="9" s="1"/>
  <c r="U200" i="9" s="1"/>
  <c r="T200" i="9" s="1"/>
  <c r="S200" i="9" s="1"/>
  <c r="R200" i="9" s="1"/>
  <c r="Q200" i="9" s="1"/>
  <c r="P200" i="9" s="1"/>
  <c r="O200" i="9" s="1"/>
  <c r="N200" i="9" s="1"/>
  <c r="M200" i="9" s="1"/>
  <c r="L200" i="9" s="1"/>
  <c r="K200" i="9" s="1"/>
  <c r="J200" i="9" s="1"/>
  <c r="I200" i="9" s="1"/>
  <c r="H200" i="9" s="1"/>
  <c r="G200" i="9" s="1"/>
  <c r="F200" i="9" s="1"/>
  <c r="E200" i="9" s="1"/>
  <c r="D200" i="9" s="1"/>
  <c r="C200" i="9" s="1"/>
  <c r="Y198" i="9"/>
  <c r="Y196" i="9"/>
  <c r="Y192" i="9"/>
  <c r="I20" i="9"/>
  <c r="X194" i="9" l="1"/>
  <c r="X192" i="9"/>
  <c r="X198" i="9"/>
  <c r="X196" i="9"/>
  <c r="J20" i="9"/>
  <c r="K20" i="9" s="1"/>
  <c r="L20" i="9" s="1"/>
  <c r="M20" i="9" s="1"/>
  <c r="N20" i="9" s="1"/>
  <c r="O20" i="9" s="1"/>
  <c r="P20" i="9" s="1"/>
  <c r="Q20" i="9" s="1"/>
  <c r="R20" i="9" s="1"/>
  <c r="S20" i="9" s="1"/>
  <c r="T20" i="9" s="1"/>
  <c r="U20" i="9" s="1"/>
  <c r="V20" i="9" s="1"/>
  <c r="W20" i="9" s="1"/>
  <c r="I21" i="9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I50" i="9"/>
  <c r="J50" i="9" s="1"/>
  <c r="K50" i="9" s="1"/>
  <c r="L50" i="9" s="1"/>
  <c r="M50" i="9" s="1"/>
  <c r="N50" i="9" s="1"/>
  <c r="O50" i="9" s="1"/>
  <c r="P50" i="9" s="1"/>
  <c r="I51" i="9"/>
  <c r="J51" i="9" s="1"/>
  <c r="K51" i="9" s="1"/>
  <c r="L51" i="9" s="1"/>
  <c r="M51" i="9" s="1"/>
  <c r="N51" i="9" s="1"/>
  <c r="O51" i="9" s="1"/>
  <c r="P51" i="9" s="1"/>
  <c r="I80" i="9"/>
  <c r="J80" i="9" s="1"/>
  <c r="K80" i="9" s="1"/>
  <c r="L80" i="9" s="1"/>
  <c r="M80" i="9" s="1"/>
  <c r="N80" i="9" s="1"/>
  <c r="O80" i="9" s="1"/>
  <c r="P80" i="9" s="1"/>
  <c r="I81" i="9"/>
  <c r="J81" i="9" s="1"/>
  <c r="K81" i="9" s="1"/>
  <c r="L81" i="9" s="1"/>
  <c r="M81" i="9" s="1"/>
  <c r="N81" i="9" s="1"/>
  <c r="O81" i="9" s="1"/>
  <c r="P81" i="9" s="1"/>
  <c r="I110" i="9"/>
  <c r="J110" i="9" s="1"/>
  <c r="K110" i="9" s="1"/>
  <c r="L110" i="9" s="1"/>
  <c r="M110" i="9" s="1"/>
  <c r="N110" i="9" s="1"/>
  <c r="O110" i="9" s="1"/>
  <c r="P110" i="9" s="1"/>
  <c r="I111" i="9"/>
  <c r="J111" i="9" s="1"/>
  <c r="K111" i="9" s="1"/>
  <c r="L111" i="9" s="1"/>
  <c r="M111" i="9" s="1"/>
  <c r="N111" i="9" s="1"/>
  <c r="O111" i="9" s="1"/>
  <c r="P111" i="9" s="1"/>
  <c r="I140" i="9"/>
  <c r="J140" i="9" s="1"/>
  <c r="K140" i="9" s="1"/>
  <c r="L140" i="9" s="1"/>
  <c r="M140" i="9" s="1"/>
  <c r="N140" i="9" s="1"/>
  <c r="O140" i="9" s="1"/>
  <c r="P140" i="9" s="1"/>
  <c r="I141" i="9"/>
  <c r="J141" i="9" s="1"/>
  <c r="K141" i="9" s="1"/>
  <c r="L141" i="9" s="1"/>
  <c r="M141" i="9" s="1"/>
  <c r="N141" i="9" s="1"/>
  <c r="O141" i="9" s="1"/>
  <c r="P141" i="9" s="1"/>
  <c r="I170" i="9"/>
  <c r="J170" i="9" s="1"/>
  <c r="K170" i="9" s="1"/>
  <c r="L170" i="9" s="1"/>
  <c r="M170" i="9" s="1"/>
  <c r="N170" i="9" s="1"/>
  <c r="O170" i="9" s="1"/>
  <c r="P170" i="9" s="1"/>
  <c r="I171" i="9"/>
  <c r="J171" i="9" s="1"/>
  <c r="K171" i="9" s="1"/>
  <c r="L171" i="9" s="1"/>
  <c r="M171" i="9" s="1"/>
  <c r="N171" i="9" s="1"/>
  <c r="O171" i="9" s="1"/>
  <c r="P171" i="9" s="1"/>
  <c r="B190" i="9"/>
  <c r="Z190" i="9"/>
  <c r="A203" i="9"/>
  <c r="B203" i="9" s="1"/>
  <c r="A204" i="9"/>
  <c r="A205" i="9"/>
  <c r="A206" i="9"/>
  <c r="A207" i="9"/>
  <c r="A208" i="9"/>
  <c r="Y190" i="9" l="1"/>
  <c r="X190" i="9" s="1"/>
  <c r="W194" i="9"/>
  <c r="W192" i="9"/>
  <c r="W198" i="9"/>
  <c r="W196" i="9"/>
  <c r="B207" i="9"/>
  <c r="B206" i="9"/>
  <c r="B208" i="9"/>
  <c r="B205" i="9"/>
  <c r="B204" i="9"/>
  <c r="V194" i="9" l="1"/>
  <c r="V192" i="9"/>
  <c r="V198" i="9"/>
  <c r="V196" i="9"/>
  <c r="W190" i="9"/>
  <c r="Z60" i="11"/>
  <c r="Z45" i="11"/>
  <c r="Z30" i="11"/>
  <c r="U194" i="9" l="1"/>
  <c r="U192" i="9"/>
  <c r="U198" i="9"/>
  <c r="U196" i="9"/>
  <c r="V190" i="9"/>
  <c r="M101" i="4"/>
  <c r="L101" i="4" s="1"/>
  <c r="K101" i="4" s="1"/>
  <c r="J101" i="4" s="1"/>
  <c r="I101" i="4" s="1"/>
  <c r="H101" i="4" s="1"/>
  <c r="G101" i="4" s="1"/>
  <c r="F101" i="4" s="1"/>
  <c r="E101" i="4" s="1"/>
  <c r="D101" i="4" s="1"/>
  <c r="BR101" i="4"/>
  <c r="BQ101" i="4" s="1"/>
  <c r="BP101" i="4" s="1"/>
  <c r="BO101" i="4" s="1"/>
  <c r="BN101" i="4" s="1"/>
  <c r="BM101" i="4" s="1"/>
  <c r="BL101" i="4" s="1"/>
  <c r="BK101" i="4" s="1"/>
  <c r="BJ101" i="4" s="1"/>
  <c r="BI101" i="4" s="1"/>
  <c r="CT101" i="4"/>
  <c r="CT102" i="4"/>
  <c r="C101" i="4"/>
  <c r="C102" i="4"/>
  <c r="V101" i="4"/>
  <c r="V102" i="4"/>
  <c r="AF101" i="4"/>
  <c r="AE101" i="4" s="1"/>
  <c r="AD101" i="4" s="1"/>
  <c r="AC101" i="4" s="1"/>
  <c r="AB101" i="4" s="1"/>
  <c r="AA101" i="4" s="1"/>
  <c r="Z101" i="4" s="1"/>
  <c r="Y101" i="4" s="1"/>
  <c r="X101" i="4" s="1"/>
  <c r="W101" i="4" s="1"/>
  <c r="AO101" i="4"/>
  <c r="AO102" i="4"/>
  <c r="AY101" i="4"/>
  <c r="AX101" i="4" s="1"/>
  <c r="AW101" i="4" s="1"/>
  <c r="AV101" i="4" s="1"/>
  <c r="AU101" i="4" s="1"/>
  <c r="AT101" i="4" s="1"/>
  <c r="AS101" i="4" s="1"/>
  <c r="AR101" i="4" s="1"/>
  <c r="AQ101" i="4" s="1"/>
  <c r="AP101" i="4" s="1"/>
  <c r="BH101" i="4"/>
  <c r="BH102" i="4"/>
  <c r="CA101" i="4"/>
  <c r="V199" i="9" s="1"/>
  <c r="CA102" i="4"/>
  <c r="AK1" i="11"/>
  <c r="AS1" i="11"/>
  <c r="AC1" i="11"/>
  <c r="U1" i="11"/>
  <c r="K1" i="11"/>
  <c r="C1" i="11"/>
  <c r="CS101" i="4"/>
  <c r="BZ101" i="4"/>
  <c r="BG101" i="4"/>
  <c r="AN101" i="4"/>
  <c r="U101" i="4"/>
  <c r="B101" i="4"/>
  <c r="DE3" i="2"/>
  <c r="DE4" i="2"/>
  <c r="DE12" i="2"/>
  <c r="DE13" i="2"/>
  <c r="DE21" i="2"/>
  <c r="DE22" i="2"/>
  <c r="DE30" i="2"/>
  <c r="DE31" i="2"/>
  <c r="CU3" i="2"/>
  <c r="CU4" i="2"/>
  <c r="CU12" i="2"/>
  <c r="CU13" i="2"/>
  <c r="CU21" i="2"/>
  <c r="CU22" i="2"/>
  <c r="CU30" i="2"/>
  <c r="CU31" i="2"/>
  <c r="DD101" i="4"/>
  <c r="DC101" i="4" s="1"/>
  <c r="DB101" i="4" s="1"/>
  <c r="DA101" i="4" s="1"/>
  <c r="CZ101" i="4" s="1"/>
  <c r="CY101" i="4" s="1"/>
  <c r="CX101" i="4" s="1"/>
  <c r="CW101" i="4" s="1"/>
  <c r="CV101" i="4" s="1"/>
  <c r="CU101" i="4" s="1"/>
  <c r="DD3" i="2"/>
  <c r="DD4" i="2"/>
  <c r="DD12" i="2"/>
  <c r="DD13" i="2"/>
  <c r="DD21" i="2"/>
  <c r="DD22" i="2"/>
  <c r="DD30" i="2"/>
  <c r="DD31" i="2"/>
  <c r="DC3" i="2"/>
  <c r="DC4" i="2"/>
  <c r="DC12" i="2"/>
  <c r="DC13" i="2"/>
  <c r="DC21" i="2"/>
  <c r="DC22" i="2"/>
  <c r="DC30" i="2"/>
  <c r="DC31" i="2"/>
  <c r="DB3" i="2"/>
  <c r="DB4" i="2"/>
  <c r="DB12" i="2"/>
  <c r="DB13" i="2"/>
  <c r="DB21" i="2"/>
  <c r="DB22" i="2"/>
  <c r="DB30" i="2"/>
  <c r="DB31" i="2"/>
  <c r="DA3" i="2"/>
  <c r="DA4" i="2"/>
  <c r="DA12" i="2"/>
  <c r="DA13" i="2"/>
  <c r="DA21" i="2"/>
  <c r="DA22" i="2"/>
  <c r="DA30" i="2"/>
  <c r="DA31" i="2"/>
  <c r="CZ3" i="2"/>
  <c r="CZ4" i="2"/>
  <c r="CZ12" i="2"/>
  <c r="CZ13" i="2"/>
  <c r="CZ21" i="2"/>
  <c r="CZ22" i="2"/>
  <c r="CZ30" i="2"/>
  <c r="CZ31" i="2"/>
  <c r="CY3" i="2"/>
  <c r="CY4" i="2"/>
  <c r="CY12" i="2"/>
  <c r="CY13" i="2"/>
  <c r="CY21" i="2"/>
  <c r="CY22" i="2"/>
  <c r="CY30" i="2"/>
  <c r="CY31" i="2"/>
  <c r="CX3" i="2"/>
  <c r="CX4" i="2"/>
  <c r="CX12" i="2"/>
  <c r="CX13" i="2"/>
  <c r="CX21" i="2"/>
  <c r="CX22" i="2"/>
  <c r="CX30" i="2"/>
  <c r="CX31" i="2"/>
  <c r="CW3" i="2"/>
  <c r="CW4" i="2"/>
  <c r="CW12" i="2"/>
  <c r="CW13" i="2"/>
  <c r="CW21" i="2"/>
  <c r="CW22" i="2"/>
  <c r="CW30" i="2"/>
  <c r="CW31" i="2"/>
  <c r="CV3" i="2"/>
  <c r="CV4" i="2"/>
  <c r="CV12" i="2"/>
  <c r="CV13" i="2"/>
  <c r="CV21" i="2"/>
  <c r="CV22" i="2"/>
  <c r="CV30" i="2"/>
  <c r="CV31" i="2"/>
  <c r="CL3" i="2"/>
  <c r="CL4" i="2"/>
  <c r="CL12" i="2"/>
  <c r="CL13" i="2"/>
  <c r="CL21" i="2"/>
  <c r="CL22" i="2"/>
  <c r="CL30" i="2"/>
  <c r="CL31" i="2"/>
  <c r="CB3" i="2"/>
  <c r="CB4" i="2"/>
  <c r="CB12" i="2"/>
  <c r="CB13" i="2"/>
  <c r="CB21" i="2"/>
  <c r="CB22" i="2"/>
  <c r="CB30" i="2"/>
  <c r="CB31" i="2"/>
  <c r="CK101" i="4"/>
  <c r="CJ101" i="4" s="1"/>
  <c r="CI101" i="4" s="1"/>
  <c r="CH101" i="4" s="1"/>
  <c r="CG101" i="4" s="1"/>
  <c r="CF101" i="4" s="1"/>
  <c r="CE101" i="4" s="1"/>
  <c r="CD101" i="4" s="1"/>
  <c r="CC101" i="4" s="1"/>
  <c r="CB101" i="4" s="1"/>
  <c r="CK3" i="2"/>
  <c r="CK4" i="2"/>
  <c r="CK12" i="2"/>
  <c r="CK13" i="2"/>
  <c r="CK21" i="2"/>
  <c r="CK22" i="2"/>
  <c r="CK30" i="2"/>
  <c r="CK31" i="2"/>
  <c r="CJ3" i="2"/>
  <c r="CJ4" i="2"/>
  <c r="CJ12" i="2"/>
  <c r="CJ13" i="2"/>
  <c r="CJ21" i="2"/>
  <c r="CJ22" i="2"/>
  <c r="CJ30" i="2"/>
  <c r="CJ31" i="2"/>
  <c r="CI3" i="2"/>
  <c r="CI4" i="2"/>
  <c r="CI12" i="2"/>
  <c r="CI13" i="2"/>
  <c r="CI21" i="2"/>
  <c r="CI22" i="2"/>
  <c r="CI30" i="2"/>
  <c r="CI31" i="2"/>
  <c r="CH3" i="2"/>
  <c r="CH4" i="2"/>
  <c r="CH12" i="2"/>
  <c r="CH13" i="2"/>
  <c r="CH21" i="2"/>
  <c r="CH22" i="2"/>
  <c r="CH30" i="2"/>
  <c r="CH31" i="2"/>
  <c r="CG3" i="2"/>
  <c r="CG4" i="2"/>
  <c r="CG12" i="2"/>
  <c r="CG13" i="2"/>
  <c r="CG21" i="2"/>
  <c r="CG22" i="2"/>
  <c r="CG30" i="2"/>
  <c r="CG31" i="2"/>
  <c r="CF3" i="2"/>
  <c r="CF4" i="2"/>
  <c r="CF12" i="2"/>
  <c r="CF13" i="2"/>
  <c r="CF21" i="2"/>
  <c r="CF22" i="2"/>
  <c r="CF30" i="2"/>
  <c r="CF31" i="2"/>
  <c r="CE3" i="2"/>
  <c r="CE4" i="2"/>
  <c r="CE12" i="2"/>
  <c r="CE13" i="2"/>
  <c r="CE21" i="2"/>
  <c r="CE22" i="2"/>
  <c r="CE30" i="2"/>
  <c r="CE31" i="2"/>
  <c r="CD3" i="2"/>
  <c r="CD4" i="2"/>
  <c r="CD12" i="2"/>
  <c r="CD13" i="2"/>
  <c r="CD21" i="2"/>
  <c r="CD22" i="2"/>
  <c r="CD30" i="2"/>
  <c r="CD31" i="2"/>
  <c r="CC3" i="2"/>
  <c r="CC4" i="2"/>
  <c r="CC12" i="2"/>
  <c r="CC13" i="2"/>
  <c r="CC21" i="2"/>
  <c r="CC22" i="2"/>
  <c r="CC30" i="2"/>
  <c r="CC31" i="2"/>
  <c r="BS3" i="2"/>
  <c r="BS4" i="2"/>
  <c r="BS12" i="2"/>
  <c r="BS13" i="2"/>
  <c r="BS21" i="2"/>
  <c r="BS22" i="2"/>
  <c r="BS30" i="2"/>
  <c r="BS31" i="2"/>
  <c r="BI3" i="2"/>
  <c r="BI4" i="2"/>
  <c r="BI12" i="2"/>
  <c r="BI13" i="2"/>
  <c r="BI21" i="2"/>
  <c r="BI22" i="2"/>
  <c r="BI30" i="2"/>
  <c r="BI31" i="2"/>
  <c r="BR3" i="2"/>
  <c r="BR4" i="2"/>
  <c r="BR12" i="2"/>
  <c r="BR13" i="2"/>
  <c r="BR21" i="2"/>
  <c r="BR22" i="2"/>
  <c r="BR30" i="2"/>
  <c r="BR31" i="2"/>
  <c r="BQ3" i="2"/>
  <c r="BQ4" i="2"/>
  <c r="BQ12" i="2"/>
  <c r="BQ13" i="2"/>
  <c r="BQ21" i="2"/>
  <c r="BQ22" i="2"/>
  <c r="BQ30" i="2"/>
  <c r="BQ31" i="2"/>
  <c r="BP3" i="2"/>
  <c r="BP4" i="2"/>
  <c r="BP12" i="2"/>
  <c r="BP13" i="2"/>
  <c r="BP21" i="2"/>
  <c r="BP22" i="2"/>
  <c r="BP30" i="2"/>
  <c r="BP31" i="2"/>
  <c r="BO3" i="2"/>
  <c r="BO4" i="2"/>
  <c r="BO12" i="2"/>
  <c r="BO13" i="2"/>
  <c r="BO21" i="2"/>
  <c r="BO22" i="2"/>
  <c r="BO30" i="2"/>
  <c r="BO31" i="2"/>
  <c r="BN3" i="2"/>
  <c r="BN4" i="2"/>
  <c r="BN12" i="2"/>
  <c r="BN13" i="2"/>
  <c r="BN21" i="2"/>
  <c r="BN22" i="2"/>
  <c r="BN30" i="2"/>
  <c r="BN31" i="2"/>
  <c r="BM3" i="2"/>
  <c r="BM4" i="2"/>
  <c r="BM12" i="2"/>
  <c r="BM13" i="2"/>
  <c r="BM21" i="2"/>
  <c r="BM22" i="2"/>
  <c r="BM30" i="2"/>
  <c r="BM31" i="2"/>
  <c r="BL3" i="2"/>
  <c r="BL4" i="2"/>
  <c r="BL12" i="2"/>
  <c r="BL13" i="2"/>
  <c r="BL21" i="2"/>
  <c r="BL22" i="2"/>
  <c r="BL30" i="2"/>
  <c r="BL31" i="2"/>
  <c r="BK3" i="2"/>
  <c r="BK4" i="2"/>
  <c r="BK12" i="2"/>
  <c r="BK13" i="2"/>
  <c r="BK21" i="2"/>
  <c r="BK22" i="2"/>
  <c r="BK30" i="2"/>
  <c r="BK31" i="2"/>
  <c r="BJ3" i="2"/>
  <c r="BJ4" i="2"/>
  <c r="BJ12" i="2"/>
  <c r="BJ13" i="2"/>
  <c r="BJ21" i="2"/>
  <c r="BJ22" i="2"/>
  <c r="BJ30" i="2"/>
  <c r="BJ31" i="2"/>
  <c r="AZ3" i="2"/>
  <c r="AZ4" i="2"/>
  <c r="AZ12" i="2"/>
  <c r="AZ13" i="2"/>
  <c r="AZ21" i="2"/>
  <c r="AZ22" i="2"/>
  <c r="AZ30" i="2"/>
  <c r="AZ31" i="2"/>
  <c r="AP3" i="2"/>
  <c r="AP4" i="2"/>
  <c r="AP12" i="2"/>
  <c r="AP13" i="2"/>
  <c r="AP21" i="2"/>
  <c r="AP22" i="2"/>
  <c r="AP30" i="2"/>
  <c r="AP31" i="2"/>
  <c r="AY3" i="2"/>
  <c r="AY4" i="2"/>
  <c r="AY12" i="2"/>
  <c r="AY13" i="2"/>
  <c r="AY21" i="2"/>
  <c r="AY22" i="2"/>
  <c r="AY30" i="2"/>
  <c r="AY31" i="2"/>
  <c r="AX3" i="2"/>
  <c r="AX4" i="2"/>
  <c r="AX12" i="2"/>
  <c r="AX13" i="2"/>
  <c r="AX21" i="2"/>
  <c r="AX22" i="2"/>
  <c r="AX30" i="2"/>
  <c r="AX31" i="2"/>
  <c r="AW3" i="2"/>
  <c r="AW4" i="2"/>
  <c r="AW12" i="2"/>
  <c r="AW13" i="2"/>
  <c r="AW21" i="2"/>
  <c r="AW22" i="2"/>
  <c r="AW30" i="2"/>
  <c r="AW31" i="2"/>
  <c r="AV3" i="2"/>
  <c r="AV4" i="2"/>
  <c r="AV12" i="2"/>
  <c r="AV13" i="2"/>
  <c r="AV21" i="2"/>
  <c r="AV22" i="2"/>
  <c r="AV30" i="2"/>
  <c r="AV31" i="2"/>
  <c r="AU3" i="2"/>
  <c r="AU4" i="2"/>
  <c r="AU12" i="2"/>
  <c r="AU13" i="2"/>
  <c r="AU21" i="2"/>
  <c r="AU22" i="2"/>
  <c r="AU30" i="2"/>
  <c r="AU31" i="2"/>
  <c r="AT3" i="2"/>
  <c r="AT4" i="2"/>
  <c r="AT12" i="2"/>
  <c r="AT13" i="2"/>
  <c r="AT21" i="2"/>
  <c r="AT22" i="2"/>
  <c r="AT30" i="2"/>
  <c r="AT31" i="2"/>
  <c r="AS3" i="2"/>
  <c r="AS4" i="2"/>
  <c r="AS12" i="2"/>
  <c r="AS13" i="2"/>
  <c r="AS21" i="2"/>
  <c r="AS22" i="2"/>
  <c r="AS30" i="2"/>
  <c r="AS31" i="2"/>
  <c r="AR3" i="2"/>
  <c r="AR4" i="2"/>
  <c r="AR12" i="2"/>
  <c r="AR13" i="2"/>
  <c r="AR21" i="2"/>
  <c r="AR22" i="2"/>
  <c r="AR30" i="2"/>
  <c r="AR31" i="2"/>
  <c r="AQ3" i="2"/>
  <c r="AQ4" i="2"/>
  <c r="AQ12" i="2"/>
  <c r="AQ13" i="2"/>
  <c r="AQ21" i="2"/>
  <c r="AQ22" i="2"/>
  <c r="AQ30" i="2"/>
  <c r="AQ31" i="2"/>
  <c r="AF3" i="2"/>
  <c r="AF4" i="2"/>
  <c r="AF12" i="2"/>
  <c r="AF13" i="2"/>
  <c r="AF21" i="2"/>
  <c r="AF22" i="2"/>
  <c r="AF30" i="2"/>
  <c r="AF31" i="2"/>
  <c r="W3" i="2"/>
  <c r="W4" i="2"/>
  <c r="W12" i="2"/>
  <c r="W13" i="2"/>
  <c r="W21" i="2"/>
  <c r="W22" i="2"/>
  <c r="W30" i="2"/>
  <c r="W31" i="2"/>
  <c r="AE3" i="2"/>
  <c r="AE4" i="2"/>
  <c r="AE12" i="2"/>
  <c r="AE13" i="2"/>
  <c r="AE21" i="2"/>
  <c r="AE22" i="2"/>
  <c r="AE30" i="2"/>
  <c r="AE31" i="2"/>
  <c r="AD3" i="2"/>
  <c r="AD4" i="2"/>
  <c r="AD12" i="2"/>
  <c r="AD13" i="2"/>
  <c r="AD21" i="2"/>
  <c r="AD22" i="2"/>
  <c r="AD30" i="2"/>
  <c r="AD31" i="2"/>
  <c r="AC3" i="2"/>
  <c r="AC4" i="2"/>
  <c r="AC12" i="2"/>
  <c r="AC13" i="2"/>
  <c r="AC21" i="2"/>
  <c r="AC22" i="2"/>
  <c r="AC30" i="2"/>
  <c r="AC31" i="2"/>
  <c r="AB3" i="2"/>
  <c r="AB4" i="2"/>
  <c r="AB12" i="2"/>
  <c r="AB13" i="2"/>
  <c r="AB21" i="2"/>
  <c r="AB22" i="2"/>
  <c r="AB30" i="2"/>
  <c r="AB31" i="2"/>
  <c r="AA3" i="2"/>
  <c r="AA4" i="2"/>
  <c r="AA12" i="2"/>
  <c r="AA13" i="2"/>
  <c r="AA21" i="2"/>
  <c r="AA22" i="2"/>
  <c r="AA30" i="2"/>
  <c r="AA31" i="2"/>
  <c r="Z3" i="2"/>
  <c r="Z4" i="2"/>
  <c r="Z12" i="2"/>
  <c r="Z13" i="2"/>
  <c r="Z21" i="2"/>
  <c r="Z22" i="2"/>
  <c r="Z30" i="2"/>
  <c r="Z31" i="2"/>
  <c r="Y3" i="2"/>
  <c r="Y4" i="2"/>
  <c r="Y12" i="2"/>
  <c r="Y13" i="2"/>
  <c r="Y21" i="2"/>
  <c r="Y22" i="2"/>
  <c r="Y30" i="2"/>
  <c r="Y31" i="2"/>
  <c r="X3" i="2"/>
  <c r="X4" i="2"/>
  <c r="X12" i="2"/>
  <c r="X13" i="2"/>
  <c r="X21" i="2"/>
  <c r="X22" i="2"/>
  <c r="X30" i="2"/>
  <c r="X31" i="2"/>
  <c r="AG3" i="2"/>
  <c r="AG4" i="2"/>
  <c r="AG12" i="2"/>
  <c r="AG13" i="2"/>
  <c r="AG21" i="2"/>
  <c r="AG22" i="2"/>
  <c r="AG30" i="2"/>
  <c r="AG31" i="2"/>
  <c r="N3" i="2"/>
  <c r="N12" i="2"/>
  <c r="N21" i="2"/>
  <c r="N30" i="2"/>
  <c r="D3" i="2"/>
  <c r="D12" i="2"/>
  <c r="D21" i="2"/>
  <c r="D30" i="2"/>
  <c r="N4" i="2"/>
  <c r="N13" i="2"/>
  <c r="N22" i="2"/>
  <c r="N31" i="2"/>
  <c r="D4" i="2"/>
  <c r="D13" i="2"/>
  <c r="D22" i="2"/>
  <c r="D31" i="2"/>
  <c r="M3" i="2"/>
  <c r="M12" i="2"/>
  <c r="M21" i="2"/>
  <c r="M30" i="2"/>
  <c r="M4" i="2"/>
  <c r="M13" i="2"/>
  <c r="M22" i="2"/>
  <c r="M31" i="2"/>
  <c r="L3" i="2"/>
  <c r="L12" i="2"/>
  <c r="L21" i="2"/>
  <c r="L30" i="2"/>
  <c r="L4" i="2"/>
  <c r="L13" i="2"/>
  <c r="L22" i="2"/>
  <c r="L31" i="2"/>
  <c r="K3" i="2"/>
  <c r="K12" i="2"/>
  <c r="K21" i="2"/>
  <c r="K30" i="2"/>
  <c r="K4" i="2"/>
  <c r="K13" i="2"/>
  <c r="K22" i="2"/>
  <c r="K31" i="2"/>
  <c r="J3" i="2"/>
  <c r="J12" i="2"/>
  <c r="J21" i="2"/>
  <c r="J30" i="2"/>
  <c r="J4" i="2"/>
  <c r="J13" i="2"/>
  <c r="J22" i="2"/>
  <c r="J31" i="2"/>
  <c r="I3" i="2"/>
  <c r="I12" i="2"/>
  <c r="I21" i="2"/>
  <c r="I30" i="2"/>
  <c r="I4" i="2"/>
  <c r="I13" i="2"/>
  <c r="I22" i="2"/>
  <c r="I31" i="2"/>
  <c r="H3" i="2"/>
  <c r="H12" i="2"/>
  <c r="H21" i="2"/>
  <c r="H30" i="2"/>
  <c r="H4" i="2"/>
  <c r="H13" i="2"/>
  <c r="H22" i="2"/>
  <c r="H31" i="2"/>
  <c r="G3" i="2"/>
  <c r="G12" i="2"/>
  <c r="G21" i="2"/>
  <c r="G30" i="2"/>
  <c r="G4" i="2"/>
  <c r="G13" i="2"/>
  <c r="G22" i="2"/>
  <c r="G31" i="2"/>
  <c r="F3" i="2"/>
  <c r="F12" i="2"/>
  <c r="F21" i="2"/>
  <c r="F30" i="2"/>
  <c r="F4" i="2"/>
  <c r="F13" i="2"/>
  <c r="F22" i="2"/>
  <c r="F31" i="2"/>
  <c r="E3" i="2"/>
  <c r="E12" i="2"/>
  <c r="E21" i="2"/>
  <c r="E30" i="2"/>
  <c r="E4" i="2"/>
  <c r="E13" i="2"/>
  <c r="E22" i="2"/>
  <c r="E31" i="2"/>
  <c r="DE5" i="2"/>
  <c r="DE14" i="2"/>
  <c r="DE23" i="2"/>
  <c r="DE32" i="2"/>
  <c r="CU5" i="2"/>
  <c r="CU14" i="2"/>
  <c r="CU23" i="2"/>
  <c r="CU32" i="2"/>
  <c r="DD5" i="2"/>
  <c r="DD14" i="2"/>
  <c r="DD23" i="2"/>
  <c r="DD32" i="2"/>
  <c r="DC5" i="2"/>
  <c r="DC14" i="2"/>
  <c r="DC23" i="2"/>
  <c r="DC32" i="2"/>
  <c r="DB5" i="2"/>
  <c r="DB14" i="2"/>
  <c r="DB23" i="2"/>
  <c r="DB32" i="2"/>
  <c r="DA5" i="2"/>
  <c r="DA14" i="2"/>
  <c r="DA23" i="2"/>
  <c r="DA32" i="2"/>
  <c r="CZ5" i="2"/>
  <c r="CZ14" i="2"/>
  <c r="CZ23" i="2"/>
  <c r="CZ32" i="2"/>
  <c r="CY5" i="2"/>
  <c r="CY14" i="2"/>
  <c r="CY23" i="2"/>
  <c r="CY32" i="2"/>
  <c r="CX5" i="2"/>
  <c r="CX14" i="2"/>
  <c r="CX23" i="2"/>
  <c r="CX32" i="2"/>
  <c r="CW5" i="2"/>
  <c r="CW14" i="2"/>
  <c r="CW23" i="2"/>
  <c r="CW32" i="2"/>
  <c r="CV5" i="2"/>
  <c r="CV14" i="2"/>
  <c r="CV23" i="2"/>
  <c r="CV32" i="2"/>
  <c r="AZ5" i="2"/>
  <c r="AZ14" i="2"/>
  <c r="AZ23" i="2"/>
  <c r="AZ32" i="2"/>
  <c r="AP5" i="2"/>
  <c r="AP14" i="2"/>
  <c r="AP23" i="2"/>
  <c r="AP32" i="2"/>
  <c r="AY5" i="2"/>
  <c r="AY14" i="2"/>
  <c r="AY23" i="2"/>
  <c r="AY32" i="2"/>
  <c r="AX5" i="2"/>
  <c r="AX14" i="2"/>
  <c r="AX23" i="2"/>
  <c r="AX32" i="2"/>
  <c r="AW5" i="2"/>
  <c r="AW14" i="2"/>
  <c r="AW23" i="2"/>
  <c r="AW32" i="2"/>
  <c r="AV5" i="2"/>
  <c r="AV14" i="2"/>
  <c r="AV23" i="2"/>
  <c r="AV32" i="2"/>
  <c r="AU5" i="2"/>
  <c r="AU14" i="2"/>
  <c r="AU23" i="2"/>
  <c r="AU32" i="2"/>
  <c r="AT5" i="2"/>
  <c r="AT14" i="2"/>
  <c r="AT23" i="2"/>
  <c r="AT32" i="2"/>
  <c r="AS5" i="2"/>
  <c r="AS14" i="2"/>
  <c r="AS23" i="2"/>
  <c r="AS32" i="2"/>
  <c r="AR5" i="2"/>
  <c r="AR14" i="2"/>
  <c r="AR23" i="2"/>
  <c r="AR32" i="2"/>
  <c r="AQ5" i="2"/>
  <c r="AQ14" i="2"/>
  <c r="AQ23" i="2"/>
  <c r="AQ32" i="2"/>
  <c r="AG5" i="2"/>
  <c r="AG14" i="2"/>
  <c r="AG23" i="2"/>
  <c r="AG32" i="2"/>
  <c r="W5" i="2"/>
  <c r="W14" i="2"/>
  <c r="W23" i="2"/>
  <c r="W32" i="2"/>
  <c r="AF5" i="2"/>
  <c r="AF14" i="2"/>
  <c r="AF23" i="2"/>
  <c r="AF32" i="2"/>
  <c r="AE5" i="2"/>
  <c r="AE14" i="2"/>
  <c r="AE23" i="2"/>
  <c r="AE32" i="2"/>
  <c r="AD5" i="2"/>
  <c r="AD14" i="2"/>
  <c r="AD23" i="2"/>
  <c r="AD32" i="2"/>
  <c r="AC5" i="2"/>
  <c r="AC14" i="2"/>
  <c r="AC23" i="2"/>
  <c r="AC32" i="2"/>
  <c r="AB5" i="2"/>
  <c r="AB14" i="2"/>
  <c r="AB23" i="2"/>
  <c r="AB32" i="2"/>
  <c r="AA5" i="2"/>
  <c r="AA14" i="2"/>
  <c r="AA23" i="2"/>
  <c r="AA32" i="2"/>
  <c r="Z5" i="2"/>
  <c r="Z14" i="2"/>
  <c r="Z23" i="2"/>
  <c r="Z32" i="2"/>
  <c r="Y5" i="2"/>
  <c r="Y14" i="2"/>
  <c r="Y23" i="2"/>
  <c r="Y32" i="2"/>
  <c r="X5" i="2"/>
  <c r="X14" i="2"/>
  <c r="X23" i="2"/>
  <c r="X32" i="2"/>
  <c r="AF104" i="4"/>
  <c r="AB104" i="4" s="1"/>
  <c r="M104" i="4"/>
  <c r="I104" i="4" s="1"/>
  <c r="CR2" i="8"/>
  <c r="CT2" i="8" s="1"/>
  <c r="CS1" i="8"/>
  <c r="BY2" i="8"/>
  <c r="CA2" i="8" s="1"/>
  <c r="BZ1" i="8"/>
  <c r="BF2" i="8"/>
  <c r="BH2" i="8" s="1"/>
  <c r="BG1" i="8"/>
  <c r="AM2" i="8"/>
  <c r="AO2" i="8" s="1"/>
  <c r="AN1" i="8"/>
  <c r="T2" i="8"/>
  <c r="V2" i="8" s="1"/>
  <c r="U1" i="8"/>
  <c r="A2" i="8"/>
  <c r="C2" i="8" s="1"/>
  <c r="CU217" i="4"/>
  <c r="CT213" i="4"/>
  <c r="CU214" i="4" s="1"/>
  <c r="CU208" i="4"/>
  <c r="CT204" i="4"/>
  <c r="CU205" i="4" s="1"/>
  <c r="CU159" i="4"/>
  <c r="CU160" i="4" s="1"/>
  <c r="CV159" i="4"/>
  <c r="CV160" i="4" s="1"/>
  <c r="CW159" i="4"/>
  <c r="CW160" i="4" s="1"/>
  <c r="CX159" i="4"/>
  <c r="CX160" i="4" s="1"/>
  <c r="CY159" i="4"/>
  <c r="CY160" i="4" s="1"/>
  <c r="CZ159" i="4"/>
  <c r="CZ160" i="4" s="1"/>
  <c r="DA159" i="4"/>
  <c r="DA160" i="4" s="1"/>
  <c r="DB159" i="4"/>
  <c r="DB160" i="4" s="1"/>
  <c r="DC159" i="4"/>
  <c r="DC160" i="4" s="1"/>
  <c r="DD159" i="4"/>
  <c r="DD160" i="4" s="1"/>
  <c r="CU155" i="4"/>
  <c r="CU156" i="4" s="1"/>
  <c r="CV155" i="4"/>
  <c r="CV156" i="4" s="1"/>
  <c r="CW155" i="4"/>
  <c r="CW156" i="4" s="1"/>
  <c r="CX155" i="4"/>
  <c r="CX156" i="4" s="1"/>
  <c r="CY155" i="4"/>
  <c r="CY156" i="4" s="1"/>
  <c r="CZ155" i="4"/>
  <c r="CZ156" i="4" s="1"/>
  <c r="DA155" i="4"/>
  <c r="DA156" i="4" s="1"/>
  <c r="DB155" i="4"/>
  <c r="DB156" i="4" s="1"/>
  <c r="DC155" i="4"/>
  <c r="DC156" i="4" s="1"/>
  <c r="DD155" i="4"/>
  <c r="DD156" i="4" s="1"/>
  <c r="CU150" i="4"/>
  <c r="CU151" i="4" s="1"/>
  <c r="CV150" i="4"/>
  <c r="CV151" i="4" s="1"/>
  <c r="CW150" i="4"/>
  <c r="CW151" i="4" s="1"/>
  <c r="CX150" i="4"/>
  <c r="CX151" i="4" s="1"/>
  <c r="CY150" i="4"/>
  <c r="CY151" i="4" s="1"/>
  <c r="CZ150" i="4"/>
  <c r="CZ151" i="4" s="1"/>
  <c r="DA150" i="4"/>
  <c r="DA151" i="4" s="1"/>
  <c r="DB150" i="4"/>
  <c r="DB151" i="4" s="1"/>
  <c r="DC150" i="4"/>
  <c r="DC151" i="4" s="1"/>
  <c r="DD150" i="4"/>
  <c r="DD151" i="4" s="1"/>
  <c r="CU146" i="4"/>
  <c r="CU147" i="4" s="1"/>
  <c r="CV146" i="4"/>
  <c r="CV147" i="4" s="1"/>
  <c r="CW146" i="4"/>
  <c r="CW147" i="4" s="1"/>
  <c r="CX146" i="4"/>
  <c r="CX147" i="4" s="1"/>
  <c r="CY146" i="4"/>
  <c r="CY147" i="4" s="1"/>
  <c r="CZ146" i="4"/>
  <c r="CZ147" i="4" s="1"/>
  <c r="DA146" i="4"/>
  <c r="DA147" i="4" s="1"/>
  <c r="DB146" i="4"/>
  <c r="DB147" i="4" s="1"/>
  <c r="DC146" i="4"/>
  <c r="DC147" i="4" s="1"/>
  <c r="DD146" i="4"/>
  <c r="DD147" i="4" s="1"/>
  <c r="DD104" i="4"/>
  <c r="DB104" i="4" s="1"/>
  <c r="CT104" i="4"/>
  <c r="CU99" i="4" s="1"/>
  <c r="CB217" i="4"/>
  <c r="CA213" i="4"/>
  <c r="CB214" i="4" s="1"/>
  <c r="CB208" i="4"/>
  <c r="CA204" i="4"/>
  <c r="CB205" i="4" s="1"/>
  <c r="CB159" i="4"/>
  <c r="CB160" i="4" s="1"/>
  <c r="CC159" i="4"/>
  <c r="CC160" i="4" s="1"/>
  <c r="CD159" i="4"/>
  <c r="CE159" i="4"/>
  <c r="CE160" i="4" s="1"/>
  <c r="CF159" i="4"/>
  <c r="CF160" i="4" s="1"/>
  <c r="CG159" i="4"/>
  <c r="CG160" i="4" s="1"/>
  <c r="CH159" i="4"/>
  <c r="CH160" i="4" s="1"/>
  <c r="CI159" i="4"/>
  <c r="CI160" i="4" s="1"/>
  <c r="CJ159" i="4"/>
  <c r="CJ160" i="4" s="1"/>
  <c r="CK159" i="4"/>
  <c r="CK160" i="4" s="1"/>
  <c r="CB155" i="4"/>
  <c r="CC155" i="4"/>
  <c r="CC156" i="4" s="1"/>
  <c r="CD155" i="4"/>
  <c r="CD156" i="4" s="1"/>
  <c r="CE155" i="4"/>
  <c r="CE156" i="4" s="1"/>
  <c r="CF155" i="4"/>
  <c r="CF156" i="4" s="1"/>
  <c r="CG155" i="4"/>
  <c r="CG156" i="4" s="1"/>
  <c r="CH155" i="4"/>
  <c r="CH156" i="4" s="1"/>
  <c r="CI155" i="4"/>
  <c r="CI156" i="4" s="1"/>
  <c r="CJ155" i="4"/>
  <c r="CJ156" i="4" s="1"/>
  <c r="CK155" i="4"/>
  <c r="CK156" i="4" s="1"/>
  <c r="CB150" i="4"/>
  <c r="CB151" i="4" s="1"/>
  <c r="CC150" i="4"/>
  <c r="CC151" i="4" s="1"/>
  <c r="CD150" i="4"/>
  <c r="CD151" i="4" s="1"/>
  <c r="CE150" i="4"/>
  <c r="CE151" i="4" s="1"/>
  <c r="CF150" i="4"/>
  <c r="CF151" i="4" s="1"/>
  <c r="CG150" i="4"/>
  <c r="CG151" i="4" s="1"/>
  <c r="CH150" i="4"/>
  <c r="CH151" i="4" s="1"/>
  <c r="CI150" i="4"/>
  <c r="CI151" i="4" s="1"/>
  <c r="CJ150" i="4"/>
  <c r="CJ151" i="4" s="1"/>
  <c r="CK150" i="4"/>
  <c r="CK151" i="4" s="1"/>
  <c r="CB146" i="4"/>
  <c r="CC146" i="4"/>
  <c r="CC147" i="4" s="1"/>
  <c r="CD146" i="4"/>
  <c r="CD147" i="4" s="1"/>
  <c r="CE146" i="4"/>
  <c r="CE147" i="4" s="1"/>
  <c r="CF146" i="4"/>
  <c r="CF147" i="4" s="1"/>
  <c r="CG146" i="4"/>
  <c r="CG147" i="4" s="1"/>
  <c r="CH146" i="4"/>
  <c r="CH147" i="4" s="1"/>
  <c r="CI146" i="4"/>
  <c r="CI147" i="4" s="1"/>
  <c r="CJ146" i="4"/>
  <c r="CJ147" i="4" s="1"/>
  <c r="CK146" i="4"/>
  <c r="CK147" i="4" s="1"/>
  <c r="CK104" i="4"/>
  <c r="CH104" i="4" s="1"/>
  <c r="CA104" i="4"/>
  <c r="CB99" i="4" s="1"/>
  <c r="BI217" i="4"/>
  <c r="BH213" i="4"/>
  <c r="BI214" i="4" s="1"/>
  <c r="BI208" i="4"/>
  <c r="BH204" i="4"/>
  <c r="BI205" i="4" s="1"/>
  <c r="BI159" i="4"/>
  <c r="BI160" i="4" s="1"/>
  <c r="BJ159" i="4"/>
  <c r="BJ160" i="4" s="1"/>
  <c r="BK159" i="4"/>
  <c r="BL159" i="4"/>
  <c r="BL160" i="4" s="1"/>
  <c r="BM159" i="4"/>
  <c r="BM160" i="4" s="1"/>
  <c r="BN159" i="4"/>
  <c r="BN160" i="4" s="1"/>
  <c r="BO159" i="4"/>
  <c r="BO160" i="4" s="1"/>
  <c r="BP159" i="4"/>
  <c r="BP160" i="4" s="1"/>
  <c r="BQ159" i="4"/>
  <c r="BQ160" i="4" s="1"/>
  <c r="BR159" i="4"/>
  <c r="BR160" i="4" s="1"/>
  <c r="BI155" i="4"/>
  <c r="BI156" i="4" s="1"/>
  <c r="BJ155" i="4"/>
  <c r="BJ156" i="4" s="1"/>
  <c r="BK155" i="4"/>
  <c r="BK156" i="4" s="1"/>
  <c r="BL155" i="4"/>
  <c r="BL156" i="4" s="1"/>
  <c r="BM155" i="4"/>
  <c r="BM156" i="4" s="1"/>
  <c r="BN155" i="4"/>
  <c r="BN156" i="4" s="1"/>
  <c r="BO155" i="4"/>
  <c r="BO156" i="4" s="1"/>
  <c r="BP155" i="4"/>
  <c r="BP156" i="4" s="1"/>
  <c r="BQ155" i="4"/>
  <c r="BQ156" i="4" s="1"/>
  <c r="BR155" i="4"/>
  <c r="BR156" i="4" s="1"/>
  <c r="BI150" i="4"/>
  <c r="BI151" i="4" s="1"/>
  <c r="BJ150" i="4"/>
  <c r="BJ151" i="4" s="1"/>
  <c r="BK150" i="4"/>
  <c r="BK151" i="4" s="1"/>
  <c r="BL150" i="4"/>
  <c r="BL151" i="4" s="1"/>
  <c r="BM150" i="4"/>
  <c r="BM151" i="4" s="1"/>
  <c r="BN150" i="4"/>
  <c r="BN151" i="4" s="1"/>
  <c r="BO150" i="4"/>
  <c r="BO151" i="4" s="1"/>
  <c r="BP150" i="4"/>
  <c r="BP151" i="4" s="1"/>
  <c r="BQ150" i="4"/>
  <c r="BQ151" i="4" s="1"/>
  <c r="BR150" i="4"/>
  <c r="BR151" i="4" s="1"/>
  <c r="BI146" i="4"/>
  <c r="BI147" i="4" s="1"/>
  <c r="BJ146" i="4"/>
  <c r="BJ147" i="4" s="1"/>
  <c r="BK146" i="4"/>
  <c r="BK147" i="4" s="1"/>
  <c r="BL146" i="4"/>
  <c r="BL147" i="4" s="1"/>
  <c r="BM146" i="4"/>
  <c r="BM147" i="4" s="1"/>
  <c r="BN146" i="4"/>
  <c r="BN147" i="4" s="1"/>
  <c r="BO146" i="4"/>
  <c r="BO147" i="4" s="1"/>
  <c r="BP146" i="4"/>
  <c r="BP147" i="4" s="1"/>
  <c r="BQ146" i="4"/>
  <c r="BQ147" i="4" s="1"/>
  <c r="BR146" i="4"/>
  <c r="BR147" i="4" s="1"/>
  <c r="BR104" i="4"/>
  <c r="BP104" i="4" s="1"/>
  <c r="BH104" i="4"/>
  <c r="BI99" i="4" s="1"/>
  <c r="AP217" i="4"/>
  <c r="AO213" i="4"/>
  <c r="AP214" i="4" s="1"/>
  <c r="AP208" i="4"/>
  <c r="AO204" i="4"/>
  <c r="AP205" i="4" s="1"/>
  <c r="AP159" i="4"/>
  <c r="AP160" i="4" s="1"/>
  <c r="AQ159" i="4"/>
  <c r="AR159" i="4"/>
  <c r="AR160" i="4" s="1"/>
  <c r="AS159" i="4"/>
  <c r="AS160" i="4" s="1"/>
  <c r="AT159" i="4"/>
  <c r="AT160" i="4" s="1"/>
  <c r="AU159" i="4"/>
  <c r="AU160" i="4" s="1"/>
  <c r="AV159" i="4"/>
  <c r="AV160" i="4" s="1"/>
  <c r="AW159" i="4"/>
  <c r="AW160" i="4" s="1"/>
  <c r="AX159" i="4"/>
  <c r="AX160" i="4" s="1"/>
  <c r="AY159" i="4"/>
  <c r="AY160" i="4" s="1"/>
  <c r="AP155" i="4"/>
  <c r="AP156" i="4" s="1"/>
  <c r="AQ155" i="4"/>
  <c r="AQ156" i="4" s="1"/>
  <c r="AR155" i="4"/>
  <c r="AS155" i="4"/>
  <c r="AS156" i="4" s="1"/>
  <c r="AT155" i="4"/>
  <c r="AT156" i="4" s="1"/>
  <c r="AU155" i="4"/>
  <c r="AU156" i="4" s="1"/>
  <c r="AV155" i="4"/>
  <c r="AV156" i="4" s="1"/>
  <c r="AW155" i="4"/>
  <c r="AW156" i="4" s="1"/>
  <c r="AX155" i="4"/>
  <c r="AX156" i="4" s="1"/>
  <c r="AY155" i="4"/>
  <c r="AY156" i="4" s="1"/>
  <c r="AP150" i="4"/>
  <c r="AP151" i="4" s="1"/>
  <c r="AQ150" i="4"/>
  <c r="AQ151" i="4" s="1"/>
  <c r="AR150" i="4"/>
  <c r="AR151" i="4" s="1"/>
  <c r="AS150" i="4"/>
  <c r="AS151" i="4" s="1"/>
  <c r="AT150" i="4"/>
  <c r="AT151" i="4" s="1"/>
  <c r="AU150" i="4"/>
  <c r="AU151" i="4" s="1"/>
  <c r="AV150" i="4"/>
  <c r="AV151" i="4" s="1"/>
  <c r="AW150" i="4"/>
  <c r="AW151" i="4" s="1"/>
  <c r="AX150" i="4"/>
  <c r="AX151" i="4" s="1"/>
  <c r="AY150" i="4"/>
  <c r="AY151" i="4" s="1"/>
  <c r="AP146" i="4"/>
  <c r="AP147" i="4" s="1"/>
  <c r="AQ146" i="4"/>
  <c r="AQ147" i="4" s="1"/>
  <c r="AR146" i="4"/>
  <c r="AR147" i="4" s="1"/>
  <c r="AS146" i="4"/>
  <c r="AS147" i="4" s="1"/>
  <c r="AT146" i="4"/>
  <c r="AT147" i="4" s="1"/>
  <c r="AU146" i="4"/>
  <c r="AU147" i="4" s="1"/>
  <c r="AV146" i="4"/>
  <c r="AV147" i="4" s="1"/>
  <c r="AW146" i="4"/>
  <c r="AW147" i="4" s="1"/>
  <c r="AX146" i="4"/>
  <c r="AX147" i="4" s="1"/>
  <c r="AY146" i="4"/>
  <c r="AY147" i="4" s="1"/>
  <c r="AY104" i="4"/>
  <c r="AR104" i="4" s="1"/>
  <c r="AO104" i="4"/>
  <c r="AP99" i="4" s="1"/>
  <c r="W217" i="4"/>
  <c r="V213" i="4"/>
  <c r="W214" i="4" s="1"/>
  <c r="W208" i="4"/>
  <c r="V204" i="4"/>
  <c r="W205" i="4" s="1"/>
  <c r="W159" i="4"/>
  <c r="W160" i="4" s="1"/>
  <c r="X159" i="4"/>
  <c r="X160" i="4" s="1"/>
  <c r="Y159" i="4"/>
  <c r="Y160" i="4" s="1"/>
  <c r="Z159" i="4"/>
  <c r="AA159" i="4"/>
  <c r="AA160" i="4" s="1"/>
  <c r="AB159" i="4"/>
  <c r="AB160" i="4" s="1"/>
  <c r="AC159" i="4"/>
  <c r="AC160" i="4" s="1"/>
  <c r="AD159" i="4"/>
  <c r="AD160" i="4" s="1"/>
  <c r="AE159" i="4"/>
  <c r="AE160" i="4" s="1"/>
  <c r="AF159" i="4"/>
  <c r="AF160" i="4" s="1"/>
  <c r="W155" i="4"/>
  <c r="W156" i="4" s="1"/>
  <c r="X155" i="4"/>
  <c r="X156" i="4" s="1"/>
  <c r="Y155" i="4"/>
  <c r="Y156" i="4" s="1"/>
  <c r="Z155" i="4"/>
  <c r="Z156" i="4" s="1"/>
  <c r="AA155" i="4"/>
  <c r="AA156" i="4" s="1"/>
  <c r="AB155" i="4"/>
  <c r="AB156" i="4" s="1"/>
  <c r="AC155" i="4"/>
  <c r="AC156" i="4" s="1"/>
  <c r="AD155" i="4"/>
  <c r="AD156" i="4" s="1"/>
  <c r="AE155" i="4"/>
  <c r="AE156" i="4" s="1"/>
  <c r="AF155" i="4"/>
  <c r="AF156" i="4" s="1"/>
  <c r="W150" i="4"/>
  <c r="W151" i="4" s="1"/>
  <c r="X150" i="4"/>
  <c r="X151" i="4" s="1"/>
  <c r="Y150" i="4"/>
  <c r="Y151" i="4" s="1"/>
  <c r="Z150" i="4"/>
  <c r="Z151" i="4" s="1"/>
  <c r="AA150" i="4"/>
  <c r="AA151" i="4" s="1"/>
  <c r="AB150" i="4"/>
  <c r="AB151" i="4" s="1"/>
  <c r="AC150" i="4"/>
  <c r="AC151" i="4" s="1"/>
  <c r="AD150" i="4"/>
  <c r="AD151" i="4" s="1"/>
  <c r="AE150" i="4"/>
  <c r="AE151" i="4" s="1"/>
  <c r="AF150" i="4"/>
  <c r="AF151" i="4" s="1"/>
  <c r="W146" i="4"/>
  <c r="W147" i="4" s="1"/>
  <c r="X146" i="4"/>
  <c r="X147" i="4" s="1"/>
  <c r="Y146" i="4"/>
  <c r="Y147" i="4" s="1"/>
  <c r="Z146" i="4"/>
  <c r="Z147" i="4" s="1"/>
  <c r="AA146" i="4"/>
  <c r="AA147" i="4" s="1"/>
  <c r="AB146" i="4"/>
  <c r="AB147" i="4" s="1"/>
  <c r="AC146" i="4"/>
  <c r="AC147" i="4" s="1"/>
  <c r="AD146" i="4"/>
  <c r="AD147" i="4" s="1"/>
  <c r="AE146" i="4"/>
  <c r="AE147" i="4" s="1"/>
  <c r="AF146" i="4"/>
  <c r="AF147" i="4" s="1"/>
  <c r="V104" i="4"/>
  <c r="W99" i="4" s="1"/>
  <c r="DE68" i="2"/>
  <c r="DD68" i="2"/>
  <c r="DC68" i="2"/>
  <c r="DB68" i="2"/>
  <c r="DA68" i="2"/>
  <c r="CZ68" i="2"/>
  <c r="CY68" i="2"/>
  <c r="CX68" i="2"/>
  <c r="CW68" i="2"/>
  <c r="CV68" i="2"/>
  <c r="CU68" i="2"/>
  <c r="CT68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T32" i="2"/>
  <c r="CT31" i="2"/>
  <c r="CT30" i="2"/>
  <c r="CT23" i="2"/>
  <c r="CT22" i="2"/>
  <c r="CT21" i="2"/>
  <c r="CT14" i="2"/>
  <c r="CT13" i="2"/>
  <c r="CT12" i="2"/>
  <c r="CT5" i="2"/>
  <c r="CT4" i="2"/>
  <c r="CT3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CA31" i="2"/>
  <c r="CA30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CA22" i="2"/>
  <c r="CA21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CA13" i="2"/>
  <c r="CA12" i="2"/>
  <c r="CL5" i="2"/>
  <c r="CK5" i="2"/>
  <c r="CJ5" i="2"/>
  <c r="CI5" i="2"/>
  <c r="CH5" i="2"/>
  <c r="CG5" i="2"/>
  <c r="CF5" i="2"/>
  <c r="CE5" i="2"/>
  <c r="CD5" i="2"/>
  <c r="CC5" i="2"/>
  <c r="CB5" i="2"/>
  <c r="CA5" i="2"/>
  <c r="CA4" i="2"/>
  <c r="CA3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H31" i="2"/>
  <c r="BH30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H22" i="2"/>
  <c r="BH21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H13" i="2"/>
  <c r="BH12" i="2"/>
  <c r="BS5" i="2"/>
  <c r="BR5" i="2"/>
  <c r="BQ5" i="2"/>
  <c r="BP5" i="2"/>
  <c r="BO5" i="2"/>
  <c r="BN5" i="2"/>
  <c r="BM5" i="2"/>
  <c r="BL5" i="2"/>
  <c r="BK5" i="2"/>
  <c r="BJ5" i="2"/>
  <c r="BI5" i="2"/>
  <c r="BH5" i="2"/>
  <c r="BH4" i="2"/>
  <c r="BH3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O32" i="2"/>
  <c r="AO31" i="2"/>
  <c r="AO30" i="2"/>
  <c r="AO23" i="2"/>
  <c r="AO22" i="2"/>
  <c r="AO21" i="2"/>
  <c r="AO14" i="2"/>
  <c r="AO13" i="2"/>
  <c r="AO12" i="2"/>
  <c r="AO5" i="2"/>
  <c r="AO4" i="2"/>
  <c r="AO3" i="2"/>
  <c r="AG68" i="2"/>
  <c r="AF68" i="2"/>
  <c r="AE68" i="2"/>
  <c r="AD68" i="2"/>
  <c r="AC68" i="2"/>
  <c r="AB68" i="2"/>
  <c r="AA68" i="2"/>
  <c r="Z68" i="2"/>
  <c r="Y68" i="2"/>
  <c r="X68" i="2"/>
  <c r="W68" i="2"/>
  <c r="V68" i="2"/>
  <c r="AG67" i="2"/>
  <c r="AF67" i="2"/>
  <c r="AE67" i="2"/>
  <c r="AD67" i="2"/>
  <c r="AC67" i="2"/>
  <c r="AB67" i="2"/>
  <c r="AA67" i="2"/>
  <c r="Z67" i="2"/>
  <c r="Y67" i="2"/>
  <c r="X67" i="2"/>
  <c r="W67" i="2"/>
  <c r="V67" i="2"/>
  <c r="AG66" i="2"/>
  <c r="AF66" i="2"/>
  <c r="AE66" i="2"/>
  <c r="AD66" i="2"/>
  <c r="AC66" i="2"/>
  <c r="AB66" i="2"/>
  <c r="AA66" i="2"/>
  <c r="Z66" i="2"/>
  <c r="Y66" i="2"/>
  <c r="X66" i="2"/>
  <c r="W66" i="2"/>
  <c r="V66" i="2"/>
  <c r="AG59" i="2"/>
  <c r="AF59" i="2"/>
  <c r="AE59" i="2"/>
  <c r="AD59" i="2"/>
  <c r="AC59" i="2"/>
  <c r="AB59" i="2"/>
  <c r="AA59" i="2"/>
  <c r="Z59" i="2"/>
  <c r="Y59" i="2"/>
  <c r="X59" i="2"/>
  <c r="W59" i="2"/>
  <c r="V59" i="2"/>
  <c r="AG58" i="2"/>
  <c r="AF58" i="2"/>
  <c r="AE58" i="2"/>
  <c r="AD58" i="2"/>
  <c r="AC58" i="2"/>
  <c r="AB58" i="2"/>
  <c r="AA58" i="2"/>
  <c r="Z58" i="2"/>
  <c r="Y58" i="2"/>
  <c r="X58" i="2"/>
  <c r="W58" i="2"/>
  <c r="V58" i="2"/>
  <c r="AG57" i="2"/>
  <c r="AF57" i="2"/>
  <c r="AE57" i="2"/>
  <c r="AD57" i="2"/>
  <c r="AC57" i="2"/>
  <c r="AB57" i="2"/>
  <c r="AA57" i="2"/>
  <c r="Z57" i="2"/>
  <c r="Y57" i="2"/>
  <c r="X57" i="2"/>
  <c r="W57" i="2"/>
  <c r="V57" i="2"/>
  <c r="AG50" i="2"/>
  <c r="AF50" i="2"/>
  <c r="AE50" i="2"/>
  <c r="AD50" i="2"/>
  <c r="AC50" i="2"/>
  <c r="AB50" i="2"/>
  <c r="AA50" i="2"/>
  <c r="Z50" i="2"/>
  <c r="Y50" i="2"/>
  <c r="X50" i="2"/>
  <c r="W50" i="2"/>
  <c r="V50" i="2"/>
  <c r="AG49" i="2"/>
  <c r="AF49" i="2"/>
  <c r="AE49" i="2"/>
  <c r="AD49" i="2"/>
  <c r="AC49" i="2"/>
  <c r="AB49" i="2"/>
  <c r="AA49" i="2"/>
  <c r="Z49" i="2"/>
  <c r="Y49" i="2"/>
  <c r="X49" i="2"/>
  <c r="W49" i="2"/>
  <c r="V49" i="2"/>
  <c r="AG48" i="2"/>
  <c r="AF48" i="2"/>
  <c r="AE48" i="2"/>
  <c r="AD48" i="2"/>
  <c r="AC48" i="2"/>
  <c r="AB48" i="2"/>
  <c r="AA48" i="2"/>
  <c r="Z48" i="2"/>
  <c r="Y48" i="2"/>
  <c r="X48" i="2"/>
  <c r="W48" i="2"/>
  <c r="V48" i="2"/>
  <c r="AG41" i="2"/>
  <c r="AF41" i="2"/>
  <c r="AE41" i="2"/>
  <c r="AD41" i="2"/>
  <c r="AC41" i="2"/>
  <c r="AB41" i="2"/>
  <c r="AA41" i="2"/>
  <c r="Z41" i="2"/>
  <c r="Y41" i="2"/>
  <c r="X41" i="2"/>
  <c r="W41" i="2"/>
  <c r="V41" i="2"/>
  <c r="AG40" i="2"/>
  <c r="AF40" i="2"/>
  <c r="AE40" i="2"/>
  <c r="AD40" i="2"/>
  <c r="AC40" i="2"/>
  <c r="AB40" i="2"/>
  <c r="AA40" i="2"/>
  <c r="Z40" i="2"/>
  <c r="Y40" i="2"/>
  <c r="X40" i="2"/>
  <c r="W40" i="2"/>
  <c r="V40" i="2"/>
  <c r="AG39" i="2"/>
  <c r="AF39" i="2"/>
  <c r="AE39" i="2"/>
  <c r="AD39" i="2"/>
  <c r="AC39" i="2"/>
  <c r="AB39" i="2"/>
  <c r="AA39" i="2"/>
  <c r="Z39" i="2"/>
  <c r="Y39" i="2"/>
  <c r="X39" i="2"/>
  <c r="W39" i="2"/>
  <c r="V39" i="2"/>
  <c r="V32" i="2"/>
  <c r="V31" i="2"/>
  <c r="V30" i="2"/>
  <c r="V23" i="2"/>
  <c r="V22" i="2"/>
  <c r="V21" i="2"/>
  <c r="V14" i="2"/>
  <c r="V13" i="2"/>
  <c r="V12" i="2"/>
  <c r="V5" i="2"/>
  <c r="V4" i="2"/>
  <c r="V3" i="2"/>
  <c r="CX5" i="1" a="1"/>
  <c r="CY6" i="1" s="1"/>
  <c r="CE5" i="1" a="1"/>
  <c r="CG6" i="1" s="1"/>
  <c r="BL5" i="1" a="1"/>
  <c r="BN5" i="1" s="1"/>
  <c r="AS5" i="1" a="1"/>
  <c r="AS6" i="1" s="1"/>
  <c r="Z5" i="1" a="1"/>
  <c r="Z6" i="1" s="1"/>
  <c r="C213" i="4"/>
  <c r="D214" i="4" s="1"/>
  <c r="D217" i="4"/>
  <c r="D208" i="4"/>
  <c r="C204" i="4"/>
  <c r="D205" i="4" s="1"/>
  <c r="C104" i="4"/>
  <c r="D99" i="4" s="1"/>
  <c r="F92" i="7"/>
  <c r="D92" i="7"/>
  <c r="D150" i="4"/>
  <c r="D151" i="4" s="1"/>
  <c r="E150" i="4"/>
  <c r="E151" i="4" s="1"/>
  <c r="F150" i="4"/>
  <c r="F151" i="4" s="1"/>
  <c r="G150" i="4"/>
  <c r="G151" i="4" s="1"/>
  <c r="H150" i="4"/>
  <c r="H151" i="4" s="1"/>
  <c r="I150" i="4"/>
  <c r="I151" i="4" s="1"/>
  <c r="J150" i="4"/>
  <c r="J151" i="4" s="1"/>
  <c r="K150" i="4"/>
  <c r="K151" i="4" s="1"/>
  <c r="L150" i="4"/>
  <c r="L151" i="4" s="1"/>
  <c r="M150" i="4"/>
  <c r="M151" i="4" s="1"/>
  <c r="D146" i="4"/>
  <c r="D147" i="4" s="1"/>
  <c r="E146" i="4"/>
  <c r="E147" i="4" s="1"/>
  <c r="F146" i="4"/>
  <c r="F147" i="4" s="1"/>
  <c r="G146" i="4"/>
  <c r="G147" i="4" s="1"/>
  <c r="H146" i="4"/>
  <c r="H147" i="4" s="1"/>
  <c r="I146" i="4"/>
  <c r="I147" i="4" s="1"/>
  <c r="J146" i="4"/>
  <c r="J147" i="4" s="1"/>
  <c r="K146" i="4"/>
  <c r="K147" i="4" s="1"/>
  <c r="L146" i="4"/>
  <c r="L147" i="4" s="1"/>
  <c r="M146" i="4"/>
  <c r="M147" i="4" s="1"/>
  <c r="D155" i="4"/>
  <c r="D156" i="4" s="1"/>
  <c r="E155" i="4"/>
  <c r="E156" i="4" s="1"/>
  <c r="F155" i="4"/>
  <c r="F156" i="4" s="1"/>
  <c r="G155" i="4"/>
  <c r="G156" i="4" s="1"/>
  <c r="H155" i="4"/>
  <c r="H156" i="4" s="1"/>
  <c r="I155" i="4"/>
  <c r="I156" i="4" s="1"/>
  <c r="J155" i="4"/>
  <c r="J156" i="4" s="1"/>
  <c r="K155" i="4"/>
  <c r="K156" i="4" s="1"/>
  <c r="L155" i="4"/>
  <c r="L156" i="4" s="1"/>
  <c r="M155" i="4"/>
  <c r="M156" i="4" s="1"/>
  <c r="D159" i="4"/>
  <c r="E159" i="4"/>
  <c r="E160" i="4" s="1"/>
  <c r="F159" i="4"/>
  <c r="F160" i="4" s="1"/>
  <c r="G159" i="4"/>
  <c r="G160" i="4" s="1"/>
  <c r="H159" i="4"/>
  <c r="H160" i="4" s="1"/>
  <c r="I159" i="4"/>
  <c r="I160" i="4" s="1"/>
  <c r="J159" i="4"/>
  <c r="J160" i="4" s="1"/>
  <c r="K159" i="4"/>
  <c r="K160" i="4" s="1"/>
  <c r="L159" i="4"/>
  <c r="L160" i="4" s="1"/>
  <c r="M159" i="4"/>
  <c r="M160" i="4" s="1"/>
  <c r="L104" i="4"/>
  <c r="H104" i="4"/>
  <c r="E104" i="4"/>
  <c r="D104" i="4"/>
  <c r="B1" i="8"/>
  <c r="G12" i="5"/>
  <c r="G15" i="5" s="1"/>
  <c r="L15" i="5" s="1"/>
  <c r="H12" i="5"/>
  <c r="H15" i="5" s="1"/>
  <c r="M15" i="5" s="1"/>
  <c r="I12" i="5"/>
  <c r="I15" i="5" s="1"/>
  <c r="N15" i="5" s="1"/>
  <c r="G13" i="5"/>
  <c r="H13" i="5"/>
  <c r="I13" i="5"/>
  <c r="G14" i="5"/>
  <c r="H14" i="5"/>
  <c r="I14" i="5"/>
  <c r="G18" i="5"/>
  <c r="G21" i="5" s="1"/>
  <c r="L16" i="5" s="1"/>
  <c r="H18" i="5"/>
  <c r="H21" i="5" s="1"/>
  <c r="M16" i="5" s="1"/>
  <c r="I18" i="5"/>
  <c r="I21" i="5" s="1"/>
  <c r="N16" i="5" s="1"/>
  <c r="G24" i="5"/>
  <c r="G27" i="5" s="1"/>
  <c r="L17" i="5" s="1"/>
  <c r="H24" i="5"/>
  <c r="H27" i="5" s="1"/>
  <c r="M17" i="5" s="1"/>
  <c r="I24" i="5"/>
  <c r="I27" i="5" s="1"/>
  <c r="N17" i="5" s="1"/>
  <c r="G19" i="5"/>
  <c r="H19" i="5"/>
  <c r="I19" i="5"/>
  <c r="G20" i="5"/>
  <c r="H20" i="5"/>
  <c r="I20" i="5"/>
  <c r="G25" i="5"/>
  <c r="H25" i="5"/>
  <c r="I25" i="5"/>
  <c r="G26" i="5"/>
  <c r="H26" i="5"/>
  <c r="I26" i="5"/>
  <c r="G5" i="1" a="1"/>
  <c r="G7" i="1" s="1"/>
  <c r="C3" i="2"/>
  <c r="C4" i="2"/>
  <c r="C5" i="2"/>
  <c r="D5" i="2"/>
  <c r="E5" i="2"/>
  <c r="F5" i="2"/>
  <c r="G5" i="2"/>
  <c r="H5" i="2"/>
  <c r="I5" i="2"/>
  <c r="J5" i="2"/>
  <c r="K5" i="2"/>
  <c r="L5" i="2"/>
  <c r="M5" i="2"/>
  <c r="N5" i="2"/>
  <c r="C12" i="2"/>
  <c r="C13" i="2"/>
  <c r="C14" i="2"/>
  <c r="D14" i="2"/>
  <c r="E14" i="2"/>
  <c r="F14" i="2"/>
  <c r="G14" i="2"/>
  <c r="H14" i="2"/>
  <c r="I14" i="2"/>
  <c r="J14" i="2"/>
  <c r="K14" i="2"/>
  <c r="L14" i="2"/>
  <c r="M14" i="2"/>
  <c r="N14" i="2"/>
  <c r="C21" i="2"/>
  <c r="C22" i="2"/>
  <c r="C23" i="2"/>
  <c r="D23" i="2"/>
  <c r="E23" i="2"/>
  <c r="F23" i="2"/>
  <c r="G23" i="2"/>
  <c r="H23" i="2"/>
  <c r="I23" i="2"/>
  <c r="J23" i="2"/>
  <c r="K23" i="2"/>
  <c r="L23" i="2"/>
  <c r="M23" i="2"/>
  <c r="N23" i="2"/>
  <c r="C30" i="2"/>
  <c r="C31" i="2"/>
  <c r="C32" i="2"/>
  <c r="D32" i="2"/>
  <c r="E32" i="2"/>
  <c r="F32" i="2"/>
  <c r="G32" i="2"/>
  <c r="H32" i="2"/>
  <c r="I32" i="2"/>
  <c r="J32" i="2"/>
  <c r="K32" i="2"/>
  <c r="L32" i="2"/>
  <c r="M32" i="2"/>
  <c r="N32" i="2"/>
  <c r="C39" i="2"/>
  <c r="D39" i="2"/>
  <c r="E39" i="2"/>
  <c r="F39" i="2"/>
  <c r="G39" i="2"/>
  <c r="H39" i="2"/>
  <c r="I39" i="2"/>
  <c r="J39" i="2"/>
  <c r="K39" i="2"/>
  <c r="L39" i="2"/>
  <c r="M39" i="2"/>
  <c r="N39" i="2"/>
  <c r="C40" i="2"/>
  <c r="D40" i="2"/>
  <c r="E40" i="2"/>
  <c r="F40" i="2"/>
  <c r="G40" i="2"/>
  <c r="H40" i="2"/>
  <c r="I40" i="2"/>
  <c r="J40" i="2"/>
  <c r="K40" i="2"/>
  <c r="L40" i="2"/>
  <c r="M40" i="2"/>
  <c r="N40" i="2"/>
  <c r="C41" i="2"/>
  <c r="D41" i="2"/>
  <c r="E41" i="2"/>
  <c r="F41" i="2"/>
  <c r="G41" i="2"/>
  <c r="H41" i="2"/>
  <c r="I41" i="2"/>
  <c r="J41" i="2"/>
  <c r="K41" i="2"/>
  <c r="L41" i="2"/>
  <c r="M41" i="2"/>
  <c r="N41" i="2"/>
  <c r="C48" i="2"/>
  <c r="D48" i="2"/>
  <c r="E48" i="2"/>
  <c r="F48" i="2"/>
  <c r="G48" i="2"/>
  <c r="H48" i="2"/>
  <c r="I48" i="2"/>
  <c r="J48" i="2"/>
  <c r="K48" i="2"/>
  <c r="L48" i="2"/>
  <c r="M48" i="2"/>
  <c r="N48" i="2"/>
  <c r="C49" i="2"/>
  <c r="D49" i="2"/>
  <c r="E49" i="2"/>
  <c r="F49" i="2"/>
  <c r="G49" i="2"/>
  <c r="H49" i="2"/>
  <c r="I49" i="2"/>
  <c r="J49" i="2"/>
  <c r="K49" i="2"/>
  <c r="L49" i="2"/>
  <c r="M49" i="2"/>
  <c r="N49" i="2"/>
  <c r="C50" i="2"/>
  <c r="D50" i="2"/>
  <c r="E50" i="2"/>
  <c r="F50" i="2"/>
  <c r="G50" i="2"/>
  <c r="H50" i="2"/>
  <c r="I50" i="2"/>
  <c r="J50" i="2"/>
  <c r="K50" i="2"/>
  <c r="L50" i="2"/>
  <c r="M50" i="2"/>
  <c r="N50" i="2"/>
  <c r="C57" i="2"/>
  <c r="D57" i="2"/>
  <c r="E57" i="2"/>
  <c r="F57" i="2"/>
  <c r="G57" i="2"/>
  <c r="H57" i="2"/>
  <c r="I57" i="2"/>
  <c r="J57" i="2"/>
  <c r="K57" i="2"/>
  <c r="L57" i="2"/>
  <c r="M57" i="2"/>
  <c r="N57" i="2"/>
  <c r="C58" i="2"/>
  <c r="D58" i="2"/>
  <c r="E58" i="2"/>
  <c r="F58" i="2"/>
  <c r="G58" i="2"/>
  <c r="H58" i="2"/>
  <c r="I58" i="2"/>
  <c r="J58" i="2"/>
  <c r="K58" i="2"/>
  <c r="L58" i="2"/>
  <c r="M58" i="2"/>
  <c r="N58" i="2"/>
  <c r="C59" i="2"/>
  <c r="D59" i="2"/>
  <c r="E59" i="2"/>
  <c r="F59" i="2"/>
  <c r="G59" i="2"/>
  <c r="H59" i="2"/>
  <c r="I59" i="2"/>
  <c r="J59" i="2"/>
  <c r="K59" i="2"/>
  <c r="L59" i="2"/>
  <c r="M59" i="2"/>
  <c r="N59" i="2"/>
  <c r="C66" i="2"/>
  <c r="D66" i="2"/>
  <c r="E66" i="2"/>
  <c r="F66" i="2"/>
  <c r="G66" i="2"/>
  <c r="H66" i="2"/>
  <c r="I66" i="2"/>
  <c r="J66" i="2"/>
  <c r="K66" i="2"/>
  <c r="L66" i="2"/>
  <c r="M66" i="2"/>
  <c r="N66" i="2"/>
  <c r="C67" i="2"/>
  <c r="D67" i="2"/>
  <c r="E67" i="2"/>
  <c r="F67" i="2"/>
  <c r="G67" i="2"/>
  <c r="H67" i="2"/>
  <c r="I67" i="2"/>
  <c r="J67" i="2"/>
  <c r="K67" i="2"/>
  <c r="L67" i="2"/>
  <c r="M67" i="2"/>
  <c r="N67" i="2"/>
  <c r="C68" i="2"/>
  <c r="D68" i="2"/>
  <c r="E68" i="2"/>
  <c r="F68" i="2"/>
  <c r="G68" i="2"/>
  <c r="H68" i="2"/>
  <c r="I68" i="2"/>
  <c r="J68" i="2"/>
  <c r="K68" i="2"/>
  <c r="L68" i="2"/>
  <c r="M68" i="2"/>
  <c r="N68" i="2"/>
  <c r="CB147" i="4"/>
  <c r="CB156" i="4"/>
  <c r="G104" i="4"/>
  <c r="J104" i="4"/>
  <c r="F104" i="4"/>
  <c r="Z201" i="9" l="1"/>
  <c r="C201" i="9"/>
  <c r="F201" i="9"/>
  <c r="I201" i="9"/>
  <c r="R201" i="9"/>
  <c r="T201" i="9"/>
  <c r="P201" i="9"/>
  <c r="H201" i="9"/>
  <c r="M201" i="9"/>
  <c r="S201" i="9"/>
  <c r="G201" i="9"/>
  <c r="J201" i="9"/>
  <c r="W201" i="9"/>
  <c r="V201" i="9"/>
  <c r="U201" i="9"/>
  <c r="Q201" i="9"/>
  <c r="E201" i="9"/>
  <c r="X201" i="9"/>
  <c r="O201" i="9"/>
  <c r="L201" i="9"/>
  <c r="D201" i="9"/>
  <c r="N201" i="9"/>
  <c r="Y201" i="9"/>
  <c r="K201" i="9"/>
  <c r="Z199" i="9"/>
  <c r="Y199" i="9"/>
  <c r="X199" i="9"/>
  <c r="W199" i="9"/>
  <c r="AP98" i="4"/>
  <c r="B195" i="9"/>
  <c r="W98" i="4"/>
  <c r="B193" i="9"/>
  <c r="Z191" i="9"/>
  <c r="Z193" i="9"/>
  <c r="Y193" i="9"/>
  <c r="X193" i="9"/>
  <c r="W193" i="9"/>
  <c r="V193" i="9"/>
  <c r="Z195" i="9"/>
  <c r="Y195" i="9"/>
  <c r="X195" i="9"/>
  <c r="W195" i="9"/>
  <c r="V195" i="9"/>
  <c r="T194" i="9"/>
  <c r="U195" i="9"/>
  <c r="T192" i="9"/>
  <c r="U193" i="9"/>
  <c r="T198" i="9"/>
  <c r="U199" i="9"/>
  <c r="T196" i="9"/>
  <c r="B201" i="9"/>
  <c r="CB98" i="4"/>
  <c r="B199" i="9"/>
  <c r="BI98" i="4"/>
  <c r="B197" i="9"/>
  <c r="AV104" i="4"/>
  <c r="K104" i="4"/>
  <c r="AE104" i="4"/>
  <c r="X104" i="4"/>
  <c r="AW104" i="4"/>
  <c r="AP104" i="4"/>
  <c r="CD104" i="4"/>
  <c r="BJ104" i="4"/>
  <c r="CC104" i="4"/>
  <c r="CG104" i="4"/>
  <c r="CU104" i="4"/>
  <c r="BM104" i="4"/>
  <c r="CB104" i="4"/>
  <c r="CE104" i="4"/>
  <c r="CI104" i="4"/>
  <c r="Z104" i="4"/>
  <c r="AC104" i="4"/>
  <c r="W104" i="4"/>
  <c r="AP3" i="11" a="1"/>
  <c r="AP13" i="11" s="1"/>
  <c r="AP53" i="11" s="1"/>
  <c r="AH3" i="11" a="1"/>
  <c r="AH3" i="11" s="1"/>
  <c r="AJ43" i="11" s="1"/>
  <c r="J3" i="11" a="1"/>
  <c r="J13" i="11" s="1"/>
  <c r="AJ39" i="11" s="1"/>
  <c r="N150" i="4"/>
  <c r="N151" i="4" s="1"/>
  <c r="Y104" i="4"/>
  <c r="AD104" i="4"/>
  <c r="AA104" i="4"/>
  <c r="AA6" i="1"/>
  <c r="BF3" i="8" a="1"/>
  <c r="BF13" i="8" s="1"/>
  <c r="BN104" i="4"/>
  <c r="CJ104" i="4"/>
  <c r="D98" i="4"/>
  <c r="B191" i="9"/>
  <c r="U190" i="9"/>
  <c r="DE146" i="4"/>
  <c r="DE147" i="4" s="1"/>
  <c r="AS104" i="4"/>
  <c r="BS146" i="4"/>
  <c r="BS147" i="4" s="1"/>
  <c r="CY104" i="4"/>
  <c r="CZ104" i="4"/>
  <c r="CW104" i="4"/>
  <c r="CL146" i="4"/>
  <c r="CL147" i="4" s="1"/>
  <c r="DC104" i="4"/>
  <c r="BS155" i="4"/>
  <c r="BS156" i="4" s="1"/>
  <c r="CL155" i="4"/>
  <c r="CL156" i="4" s="1"/>
  <c r="CF104" i="4"/>
  <c r="CX104" i="4"/>
  <c r="DA104" i="4"/>
  <c r="Z3" i="11" a="1"/>
  <c r="Z9" i="11" s="1"/>
  <c r="AD49" i="11" s="1"/>
  <c r="DE155" i="4"/>
  <c r="DE156" i="4" s="1"/>
  <c r="CL150" i="4"/>
  <c r="CL151" i="4" s="1"/>
  <c r="AG150" i="4"/>
  <c r="AG151" i="4" s="1"/>
  <c r="BS150" i="4"/>
  <c r="BS151" i="4" s="1"/>
  <c r="DE150" i="4"/>
  <c r="DE151" i="4" s="1"/>
  <c r="BI104" i="4"/>
  <c r="BQ104" i="4"/>
  <c r="BL6" i="1"/>
  <c r="AB5" i="1"/>
  <c r="G5" i="1"/>
  <c r="BL7" i="1"/>
  <c r="BM6" i="1"/>
  <c r="AU6" i="1"/>
  <c r="AT5" i="1"/>
  <c r="AS7" i="1"/>
  <c r="AS5" i="1"/>
  <c r="AA5" i="1"/>
  <c r="Z7" i="1"/>
  <c r="Z5" i="1"/>
  <c r="I6" i="1"/>
  <c r="AZ155" i="4"/>
  <c r="AZ156" i="4" s="1"/>
  <c r="AR156" i="4"/>
  <c r="R3" i="11" a="1"/>
  <c r="R13" i="11" s="1"/>
  <c r="AP39" i="11" s="1"/>
  <c r="AM3" i="8" a="1"/>
  <c r="AM12" i="8" s="1"/>
  <c r="AZ146" i="4"/>
  <c r="AZ147" i="4" s="1"/>
  <c r="DE159" i="4"/>
  <c r="DE160" i="4" s="1"/>
  <c r="BN7" i="1"/>
  <c r="BL5" i="1"/>
  <c r="BN6" i="1"/>
  <c r="AU7" i="1"/>
  <c r="AT7" i="1"/>
  <c r="AT6" i="1"/>
  <c r="AU5" i="1"/>
  <c r="Z160" i="4"/>
  <c r="AG159" i="4"/>
  <c r="AG160" i="4" s="1"/>
  <c r="AB6" i="1"/>
  <c r="AA7" i="1"/>
  <c r="AB7" i="1"/>
  <c r="D160" i="4"/>
  <c r="N159" i="4"/>
  <c r="N160" i="4" s="1"/>
  <c r="CD160" i="4"/>
  <c r="CL159" i="4"/>
  <c r="CL160" i="4" s="1"/>
  <c r="BK160" i="4"/>
  <c r="BS159" i="4"/>
  <c r="BS160" i="4" s="1"/>
  <c r="AQ160" i="4"/>
  <c r="AZ159" i="4"/>
  <c r="AZ160" i="4" s="1"/>
  <c r="H5" i="1"/>
  <c r="H6" i="1"/>
  <c r="G6" i="1"/>
  <c r="H7" i="1"/>
  <c r="I5" i="1"/>
  <c r="I7" i="1"/>
  <c r="AG146" i="4"/>
  <c r="AG147" i="4" s="1"/>
  <c r="T3" i="8" a="1"/>
  <c r="AG155" i="4"/>
  <c r="AG156" i="4" s="1"/>
  <c r="A3" i="8" a="1"/>
  <c r="A11" i="8" s="1"/>
  <c r="B3" i="11" a="1"/>
  <c r="B13" i="11" s="1"/>
  <c r="AD39" i="11" s="1"/>
  <c r="N155" i="4"/>
  <c r="N156" i="4" s="1"/>
  <c r="N146" i="4"/>
  <c r="N147" i="4" s="1"/>
  <c r="CZ5" i="1"/>
  <c r="CX7" i="1"/>
  <c r="CX5" i="1"/>
  <c r="CZ6" i="1"/>
  <c r="CY5" i="1"/>
  <c r="CY7" i="1"/>
  <c r="CX6" i="1"/>
  <c r="CZ7" i="1"/>
  <c r="CE5" i="1"/>
  <c r="CF6" i="1"/>
  <c r="CG7" i="1"/>
  <c r="CF5" i="1"/>
  <c r="CE7" i="1"/>
  <c r="CG5" i="1"/>
  <c r="CF7" i="1"/>
  <c r="CE6" i="1"/>
  <c r="AX104" i="4"/>
  <c r="AU104" i="4"/>
  <c r="AT104" i="4"/>
  <c r="AQ104" i="4"/>
  <c r="BM5" i="1"/>
  <c r="BM7" i="1"/>
  <c r="AZ150" i="4"/>
  <c r="AZ151" i="4" s="1"/>
  <c r="BY3" i="8" a="1"/>
  <c r="CR3" i="8" a="1"/>
  <c r="CU98" i="4"/>
  <c r="BK104" i="4"/>
  <c r="BO104" i="4"/>
  <c r="BL104" i="4"/>
  <c r="CV104" i="4"/>
  <c r="B18" i="11"/>
  <c r="B19" i="11"/>
  <c r="B20" i="11"/>
  <c r="S194" i="9" l="1"/>
  <c r="T195" i="9"/>
  <c r="S192" i="9"/>
  <c r="T193" i="9"/>
  <c r="S198" i="9"/>
  <c r="T199" i="9"/>
  <c r="S196" i="9"/>
  <c r="AP7" i="11"/>
  <c r="AP47" i="11" s="1"/>
  <c r="AP3" i="11"/>
  <c r="AP43" i="11" s="1"/>
  <c r="AP11" i="11"/>
  <c r="AP51" i="11" s="1"/>
  <c r="AP10" i="11"/>
  <c r="AP50" i="11" s="1"/>
  <c r="AP8" i="11"/>
  <c r="AP48" i="11" s="1"/>
  <c r="AH13" i="11"/>
  <c r="AJ53" i="11" s="1"/>
  <c r="AH11" i="11"/>
  <c r="AJ51" i="11" s="1"/>
  <c r="F44" i="11"/>
  <c r="Q44" i="11" s="1"/>
  <c r="F58" i="11"/>
  <c r="Q59" i="11" s="1"/>
  <c r="F72" i="11"/>
  <c r="Q73" i="11" s="1"/>
  <c r="F29" i="11"/>
  <c r="H72" i="11"/>
  <c r="S73" i="11" s="1"/>
  <c r="H58" i="11"/>
  <c r="S59" i="11" s="1"/>
  <c r="H44" i="11"/>
  <c r="S44" i="11" s="1"/>
  <c r="H18" i="11"/>
  <c r="H29" i="11"/>
  <c r="S29" i="11" s="1"/>
  <c r="AP5" i="11"/>
  <c r="AP45" i="11" s="1"/>
  <c r="AP6" i="11"/>
  <c r="AP46" i="11" s="1"/>
  <c r="AP9" i="11"/>
  <c r="AP49" i="11" s="1"/>
  <c r="AP12" i="11"/>
  <c r="AP52" i="11" s="1"/>
  <c r="AP4" i="11"/>
  <c r="AP44" i="11" s="1"/>
  <c r="AH8" i="11"/>
  <c r="AJ48" i="11" s="1"/>
  <c r="D72" i="11"/>
  <c r="D58" i="11"/>
  <c r="D44" i="11"/>
  <c r="O44" i="11" s="1"/>
  <c r="D29" i="11"/>
  <c r="AH6" i="11"/>
  <c r="AJ46" i="11" s="1"/>
  <c r="BF14" i="8"/>
  <c r="BG47" i="8" s="1"/>
  <c r="AH4" i="11"/>
  <c r="AJ44" i="11" s="1"/>
  <c r="AH9" i="11"/>
  <c r="AJ49" i="11" s="1"/>
  <c r="AH7" i="11"/>
  <c r="AJ47" i="11" s="1"/>
  <c r="AH5" i="11"/>
  <c r="AJ45" i="11" s="1"/>
  <c r="AH12" i="11"/>
  <c r="AJ52" i="11" s="1"/>
  <c r="AH10" i="11"/>
  <c r="AJ50" i="11" s="1"/>
  <c r="BF11" i="8"/>
  <c r="BG37" i="8" s="1"/>
  <c r="BF3" i="8"/>
  <c r="BG5" i="8" s="1"/>
  <c r="J7" i="11"/>
  <c r="AJ33" i="11" s="1"/>
  <c r="J12" i="11"/>
  <c r="AJ38" i="11" s="1"/>
  <c r="J9" i="11"/>
  <c r="AJ35" i="11" s="1"/>
  <c r="J11" i="11"/>
  <c r="AJ37" i="11" s="1"/>
  <c r="J10" i="11"/>
  <c r="AJ36" i="11" s="1"/>
  <c r="J8" i="11"/>
  <c r="AJ34" i="11" s="1"/>
  <c r="J3" i="11"/>
  <c r="AJ29" i="11" s="1"/>
  <c r="J4" i="11"/>
  <c r="AJ30" i="11" s="1"/>
  <c r="BF12" i="8"/>
  <c r="BG40" i="8" s="1"/>
  <c r="J6" i="11"/>
  <c r="AJ32" i="11" s="1"/>
  <c r="J5" i="11"/>
  <c r="AJ31" i="11" s="1"/>
  <c r="BF10" i="8"/>
  <c r="BG34" i="8" s="1"/>
  <c r="BF4" i="8"/>
  <c r="BG7" i="8" s="1"/>
  <c r="BF7" i="8"/>
  <c r="BG22" i="8" s="1"/>
  <c r="BF9" i="8"/>
  <c r="BG28" i="8" s="1"/>
  <c r="Z10" i="11"/>
  <c r="AD50" i="11" s="1"/>
  <c r="Z12" i="11"/>
  <c r="AD52" i="11" s="1"/>
  <c r="Z11" i="11"/>
  <c r="AD51" i="11" s="1"/>
  <c r="Z7" i="11"/>
  <c r="AD47" i="11" s="1"/>
  <c r="Z8" i="11"/>
  <c r="AD48" i="11" s="1"/>
  <c r="BF5" i="8"/>
  <c r="BG14" i="8" s="1"/>
  <c r="BF6" i="8"/>
  <c r="BG15" i="8" s="1"/>
  <c r="BF8" i="8"/>
  <c r="BG26" i="8" s="1"/>
  <c r="Z6" i="11"/>
  <c r="AD46" i="11" s="1"/>
  <c r="Z5" i="11"/>
  <c r="AD45" i="11" s="1"/>
  <c r="Z13" i="11"/>
  <c r="AD53" i="11" s="1"/>
  <c r="Z4" i="11"/>
  <c r="AD44" i="11" s="1"/>
  <c r="Z3" i="11"/>
  <c r="AD43" i="11" s="1"/>
  <c r="AZ69" i="2" a="1"/>
  <c r="AZ71" i="2" s="1"/>
  <c r="AY31" i="4" s="1"/>
  <c r="AC69" i="2" a="1"/>
  <c r="AC69" i="2" s="1"/>
  <c r="AB11" i="4" s="1"/>
  <c r="R5" i="11"/>
  <c r="AP31" i="11" s="1"/>
  <c r="H51" i="2" a="1"/>
  <c r="H51" i="2" s="1"/>
  <c r="R7" i="11"/>
  <c r="AP33" i="11" s="1"/>
  <c r="T190" i="9"/>
  <c r="BG43" i="8"/>
  <c r="BG46" i="8"/>
  <c r="BG44" i="8"/>
  <c r="BG45" i="8"/>
  <c r="R11" i="11"/>
  <c r="AP37" i="11" s="1"/>
  <c r="R12" i="11"/>
  <c r="AP38" i="11" s="1"/>
  <c r="R3" i="11"/>
  <c r="H34" i="11" s="1"/>
  <c r="R9" i="11"/>
  <c r="AP35" i="11" s="1"/>
  <c r="R8" i="11"/>
  <c r="AP34" i="11" s="1"/>
  <c r="AE51" i="2" a="1"/>
  <c r="AE52" i="2" s="1"/>
  <c r="AD19" i="4" s="1"/>
  <c r="AS60" i="2" a="1"/>
  <c r="AS60" i="2" s="1"/>
  <c r="AR10" i="4" s="1"/>
  <c r="AA15" i="2" a="1"/>
  <c r="AA17" i="2" s="1"/>
  <c r="Z25" i="4" s="1"/>
  <c r="B9" i="11"/>
  <c r="AD35" i="11" s="1"/>
  <c r="B7" i="11"/>
  <c r="AD33" i="11" s="1"/>
  <c r="B4" i="11"/>
  <c r="AD30" i="11" s="1"/>
  <c r="B12" i="11"/>
  <c r="AD38" i="11" s="1"/>
  <c r="A9" i="8"/>
  <c r="B29" i="8" s="1"/>
  <c r="B5" i="11"/>
  <c r="AD31" i="11" s="1"/>
  <c r="AM13" i="8"/>
  <c r="AM3" i="8"/>
  <c r="AM9" i="8"/>
  <c r="AM14" i="8"/>
  <c r="AM4" i="8"/>
  <c r="AM8" i="8"/>
  <c r="AM7" i="8"/>
  <c r="AM6" i="8"/>
  <c r="AM5" i="8"/>
  <c r="AM11" i="8"/>
  <c r="AM10" i="8"/>
  <c r="R4" i="11"/>
  <c r="AP30" i="11" s="1"/>
  <c r="R6" i="11"/>
  <c r="AP32" i="11" s="1"/>
  <c r="R10" i="11"/>
  <c r="AP36" i="11" s="1"/>
  <c r="BR24" i="2" a="1"/>
  <c r="BP15" i="2" a="1"/>
  <c r="BO51" i="2" a="1"/>
  <c r="BM15" i="2" a="1"/>
  <c r="BH60" i="2" a="1"/>
  <c r="BK24" i="2" a="1"/>
  <c r="BS42" i="2" a="1"/>
  <c r="BJ15" i="2" a="1"/>
  <c r="BM33" i="2" a="1"/>
  <c r="BM60" i="2" a="1"/>
  <c r="BM24" i="2" a="1"/>
  <c r="BK33" i="2" a="1"/>
  <c r="BN69" i="2" a="1"/>
  <c r="BP33" i="2" a="1"/>
  <c r="BQ24" i="2" a="1"/>
  <c r="BO60" i="2" a="1"/>
  <c r="BJ33" i="2" a="1"/>
  <c r="BQ69" i="2" a="1"/>
  <c r="BM51" i="2" a="1"/>
  <c r="BS33" i="2" a="1"/>
  <c r="BN33" i="2" a="1"/>
  <c r="BK60" i="2" a="1"/>
  <c r="BJ60" i="2" a="1"/>
  <c r="BI51" i="2" a="1"/>
  <c r="BP69" i="2" a="1"/>
  <c r="BH42" i="2" a="1"/>
  <c r="BJ51" i="2" a="1"/>
  <c r="BS69" i="2" a="1"/>
  <c r="BH33" i="2" a="1"/>
  <c r="BL33" i="2" a="1"/>
  <c r="BL69" i="2" a="1"/>
  <c r="BR42" i="2" a="1"/>
  <c r="BO24" i="2" a="1"/>
  <c r="BR15" i="2" a="1"/>
  <c r="BP60" i="2" a="1"/>
  <c r="BN15" i="2" a="1"/>
  <c r="BL15" i="2" a="1"/>
  <c r="BK51" i="2" a="1"/>
  <c r="BQ51" i="2" a="1"/>
  <c r="BJ24" i="2" a="1"/>
  <c r="BS51" i="2" a="1"/>
  <c r="BQ33" i="2" a="1"/>
  <c r="BP51" i="2" a="1"/>
  <c r="BL51" i="2" a="1"/>
  <c r="BM42" i="2" a="1"/>
  <c r="BQ42" i="2" a="1"/>
  <c r="BR60" i="2" a="1"/>
  <c r="BI69" i="2" a="1"/>
  <c r="BR69" i="2" a="1"/>
  <c r="BO42" i="2" a="1"/>
  <c r="BO15" i="2" a="1"/>
  <c r="BS24" i="2" a="1"/>
  <c r="BI24" i="2" a="1"/>
  <c r="BJ42" i="2" a="1"/>
  <c r="BI42" i="2" a="1"/>
  <c r="BN60" i="2" a="1"/>
  <c r="BH15" i="2" a="1"/>
  <c r="BO33" i="2" a="1"/>
  <c r="BH69" i="2" a="1"/>
  <c r="BS60" i="2" a="1"/>
  <c r="BH24" i="2" a="1"/>
  <c r="BH51" i="2" a="1"/>
  <c r="BL24" i="2" a="1"/>
  <c r="BI60" i="2" a="1"/>
  <c r="BK42" i="2" a="1"/>
  <c r="BQ15" i="2" a="1"/>
  <c r="BK69" i="2" a="1"/>
  <c r="BQ60" i="2" a="1"/>
  <c r="BP24" i="2" a="1"/>
  <c r="BR51" i="2" a="1"/>
  <c r="BS15" i="2" a="1"/>
  <c r="BM69" i="2" a="1"/>
  <c r="BO69" i="2" a="1"/>
  <c r="BJ69" i="2" a="1"/>
  <c r="BN51" i="2" a="1"/>
  <c r="BI33" i="2" a="1"/>
  <c r="BK15" i="2" a="1"/>
  <c r="BP42" i="2" a="1"/>
  <c r="BN42" i="2" a="1"/>
  <c r="BI15" i="2" a="1"/>
  <c r="BJ6" i="2" a="1"/>
  <c r="BL6" i="2" a="1"/>
  <c r="BL42" i="2" a="1"/>
  <c r="BL60" i="2" a="1"/>
  <c r="BO6" i="2" a="1"/>
  <c r="BR6" i="2" a="1"/>
  <c r="BR33" i="2" a="1"/>
  <c r="BI6" i="2" a="1"/>
  <c r="BM6" i="2" a="1"/>
  <c r="BP6" i="2" a="1"/>
  <c r="BN24" i="2" a="1"/>
  <c r="BH6" i="2" a="1"/>
  <c r="BS6" i="2" a="1"/>
  <c r="BK6" i="2" a="1"/>
  <c r="BQ6" i="2" a="1"/>
  <c r="BN6" i="2" a="1"/>
  <c r="AS42" i="2" a="1"/>
  <c r="AO15" i="2" a="1"/>
  <c r="AS24" i="2" a="1"/>
  <c r="AV51" i="2" a="1"/>
  <c r="AO6" i="2" a="1"/>
  <c r="AO69" i="2" a="1"/>
  <c r="AZ42" i="2" a="1"/>
  <c r="AV24" i="2" a="1"/>
  <c r="AV15" i="2" a="1"/>
  <c r="AP60" i="2" a="1"/>
  <c r="AS69" i="2" a="1"/>
  <c r="AY33" i="2" a="1"/>
  <c r="AX51" i="2" a="1"/>
  <c r="AR24" i="2" a="1"/>
  <c r="AO24" i="2" a="1"/>
  <c r="AY69" i="2" a="1"/>
  <c r="AQ51" i="2" a="1"/>
  <c r="AP24" i="2" a="1"/>
  <c r="AX69" i="2" a="1"/>
  <c r="AP15" i="2" a="1"/>
  <c r="AV60" i="2" a="1"/>
  <c r="AS33" i="2" a="1"/>
  <c r="AS51" i="2" a="1"/>
  <c r="AY42" i="2" a="1"/>
  <c r="AR33" i="2" a="1"/>
  <c r="AX42" i="2" a="1"/>
  <c r="AT60" i="2" a="1"/>
  <c r="AP69" i="2" a="1"/>
  <c r="AY60" i="2" a="1"/>
  <c r="AV69" i="2" a="1"/>
  <c r="AR15" i="2" a="1"/>
  <c r="AP33" i="2" a="1"/>
  <c r="AX33" i="2" a="1"/>
  <c r="AU69" i="2" a="1"/>
  <c r="AX60" i="2" a="1"/>
  <c r="AV33" i="2" a="1"/>
  <c r="AW33" i="2" a="1"/>
  <c r="AT15" i="2" a="1"/>
  <c r="AO33" i="2" a="1"/>
  <c r="AZ33" i="2" a="1"/>
  <c r="AQ42" i="2" a="1"/>
  <c r="AW15" i="2" a="1"/>
  <c r="AZ15" i="2" a="1"/>
  <c r="AP6" i="2" a="1"/>
  <c r="AU6" i="2" a="1"/>
  <c r="AY6" i="2" a="1"/>
  <c r="AU51" i="2" a="1"/>
  <c r="AR6" i="2" a="1"/>
  <c r="AV6" i="2" a="1"/>
  <c r="AT6" i="2" a="1"/>
  <c r="AX6" i="2" a="1"/>
  <c r="AS6" i="2" a="1"/>
  <c r="AZ6" i="2" a="1"/>
  <c r="AQ6" i="2" a="1"/>
  <c r="AW6" i="2" a="1"/>
  <c r="AQ60" i="2" a="1"/>
  <c r="AT33" i="2" a="1"/>
  <c r="AZ24" i="2" a="1"/>
  <c r="AQ33" i="2" a="1"/>
  <c r="AR69" i="2" a="1"/>
  <c r="AW60" i="2" a="1"/>
  <c r="AU24" i="2" a="1"/>
  <c r="AU15" i="2" a="1"/>
  <c r="AT24" i="2" a="1"/>
  <c r="AT51" i="2" a="1"/>
  <c r="AQ69" i="2" a="1"/>
  <c r="AY15" i="2" a="1"/>
  <c r="AQ24" i="2" a="1"/>
  <c r="AW24" i="2" a="1"/>
  <c r="AU42" i="2" a="1"/>
  <c r="AR51" i="2" a="1"/>
  <c r="AW51" i="2" a="1"/>
  <c r="AP42" i="2" a="1"/>
  <c r="AO42" i="2" a="1"/>
  <c r="AY24" i="2" a="1"/>
  <c r="AY51" i="2" a="1"/>
  <c r="AR42" i="2" a="1"/>
  <c r="AR60" i="2" a="1"/>
  <c r="AX15" i="2" a="1"/>
  <c r="AP51" i="2" a="1"/>
  <c r="AT42" i="2" a="1"/>
  <c r="AZ51" i="2" a="1"/>
  <c r="AO60" i="2" a="1"/>
  <c r="AS15" i="2" a="1"/>
  <c r="AW42" i="2" a="1"/>
  <c r="AQ15" i="2" a="1"/>
  <c r="AZ60" i="2" a="1"/>
  <c r="AU60" i="2" a="1"/>
  <c r="AU33" i="2" a="1"/>
  <c r="AX24" i="2" a="1"/>
  <c r="AV42" i="2" a="1"/>
  <c r="AT69" i="2" a="1"/>
  <c r="AW69" i="2" a="1"/>
  <c r="AO51" i="2" a="1"/>
  <c r="AD42" i="2" a="1"/>
  <c r="AA60" i="2" a="1"/>
  <c r="AE33" i="2" a="1"/>
  <c r="AG33" i="2" a="1"/>
  <c r="AG51" i="2" a="1"/>
  <c r="X51" i="2" a="1"/>
  <c r="AA51" i="2" a="1"/>
  <c r="AC51" i="2" a="1"/>
  <c r="Z51" i="2" a="1"/>
  <c r="W24" i="2" a="1"/>
  <c r="W42" i="2" a="1"/>
  <c r="V42" i="2" a="1"/>
  <c r="AA69" i="2" a="1"/>
  <c r="Y51" i="2" a="1"/>
  <c r="Y42" i="2" a="1"/>
  <c r="X15" i="2" a="1"/>
  <c r="AB42" i="2" a="1"/>
  <c r="AF51" i="2" a="1"/>
  <c r="V33" i="2" a="1"/>
  <c r="AF24" i="2" a="1"/>
  <c r="Z69" i="2" a="1"/>
  <c r="Y69" i="2" a="1"/>
  <c r="AE60" i="2" a="1"/>
  <c r="AG42" i="2" a="1"/>
  <c r="AE42" i="2" a="1"/>
  <c r="V60" i="2" a="1"/>
  <c r="V24" i="2" a="1"/>
  <c r="AB33" i="2" a="1"/>
  <c r="Z24" i="2" a="1"/>
  <c r="AD15" i="2" a="1"/>
  <c r="AC24" i="2" a="1"/>
  <c r="AB69" i="2" a="1"/>
  <c r="AD60" i="2" a="1"/>
  <c r="AG15" i="2" a="1"/>
  <c r="AG69" i="2" a="1"/>
  <c r="V15" i="2" a="1"/>
  <c r="W60" i="2" a="1"/>
  <c r="AE24" i="2" a="1"/>
  <c r="X69" i="2" a="1"/>
  <c r="Z33" i="2" a="1"/>
  <c r="W69" i="2" a="1"/>
  <c r="AF42" i="2" a="1"/>
  <c r="AA24" i="2" a="1"/>
  <c r="W15" i="2" a="1"/>
  <c r="Z60" i="2" a="1"/>
  <c r="AG60" i="2" a="1"/>
  <c r="Y24" i="2" a="1"/>
  <c r="Z15" i="2" a="1"/>
  <c r="AF60" i="2" a="1"/>
  <c r="AC33" i="2" a="1"/>
  <c r="AD51" i="2" a="1"/>
  <c r="AE15" i="2" a="1"/>
  <c r="AD33" i="2" a="1"/>
  <c r="AB15" i="2" a="1"/>
  <c r="AF15" i="2" a="1"/>
  <c r="W51" i="2" a="1"/>
  <c r="AD24" i="2" a="1"/>
  <c r="W6" i="2" a="1"/>
  <c r="AE6" i="2" a="1"/>
  <c r="AA6" i="2" a="1"/>
  <c r="AA42" i="2" a="1"/>
  <c r="AF6" i="2" a="1"/>
  <c r="AC60" i="2" a="1"/>
  <c r="AD6" i="2" a="1"/>
  <c r="Z6" i="2" a="1"/>
  <c r="AB6" i="2" a="1"/>
  <c r="X42" i="2" a="1"/>
  <c r="AC6" i="2" a="1"/>
  <c r="Y6" i="2" a="1"/>
  <c r="AG6" i="2" a="1"/>
  <c r="X6" i="2" a="1"/>
  <c r="Y33" i="2" a="1"/>
  <c r="AB60" i="2" a="1"/>
  <c r="Y15" i="2" a="1"/>
  <c r="W33" i="2" a="1"/>
  <c r="AF33" i="2" a="1"/>
  <c r="Z42" i="2" a="1"/>
  <c r="AD69" i="2" a="1"/>
  <c r="V51" i="2" a="1"/>
  <c r="AC42" i="2" a="1"/>
  <c r="AB51" i="2" a="1"/>
  <c r="V6" i="2" a="1"/>
  <c r="X24" i="2" a="1"/>
  <c r="Y60" i="2" a="1"/>
  <c r="X60" i="2" a="1"/>
  <c r="AE69" i="2" a="1"/>
  <c r="AB24" i="2" a="1"/>
  <c r="AA33" i="2" a="1"/>
  <c r="V69" i="2" a="1"/>
  <c r="X33" i="2" a="1"/>
  <c r="AC15" i="2" a="1"/>
  <c r="AG24" i="2" a="1"/>
  <c r="AF69" i="2" a="1"/>
  <c r="N42" i="2" a="1"/>
  <c r="K15" i="2" a="1"/>
  <c r="H69" i="2" a="1"/>
  <c r="I33" i="2" a="1"/>
  <c r="K24" i="2" a="1"/>
  <c r="C33" i="2" a="1"/>
  <c r="I51" i="2" a="1"/>
  <c r="L60" i="2" a="1"/>
  <c r="L24" i="2" a="1"/>
  <c r="H24" i="2" a="1"/>
  <c r="M15" i="2" a="1"/>
  <c r="C69" i="2" a="1"/>
  <c r="F60" i="2" a="1"/>
  <c r="M60" i="2" a="1"/>
  <c r="N33" i="2" a="1"/>
  <c r="F24" i="2" a="1"/>
  <c r="F15" i="2" a="1"/>
  <c r="F69" i="2" a="1"/>
  <c r="K51" i="2" a="1"/>
  <c r="C42" i="2" a="1"/>
  <c r="D24" i="2" a="1"/>
  <c r="L33" i="2" a="1"/>
  <c r="J69" i="2" a="1"/>
  <c r="H15" i="2" a="1"/>
  <c r="F42" i="2" a="1"/>
  <c r="D60" i="2" a="1"/>
  <c r="N15" i="2" a="1"/>
  <c r="E42" i="2" a="1"/>
  <c r="D6" i="2" a="1"/>
  <c r="E6" i="2" a="1"/>
  <c r="F6" i="2" a="1"/>
  <c r="H6" i="2" a="1"/>
  <c r="J6" i="2" a="1"/>
  <c r="L6" i="2" a="1"/>
  <c r="N6" i="2" a="1"/>
  <c r="G6" i="2" a="1"/>
  <c r="I6" i="2" a="1"/>
  <c r="K6" i="2" a="1"/>
  <c r="M6" i="2" a="1"/>
  <c r="C6" i="2" a="1"/>
  <c r="H33" i="2" a="1"/>
  <c r="M33" i="2" a="1"/>
  <c r="D42" i="2" a="1"/>
  <c r="E60" i="2" a="1"/>
  <c r="C15" i="2" a="1"/>
  <c r="J33" i="2" a="1"/>
  <c r="D33" i="2" a="1"/>
  <c r="M42" i="2" a="1"/>
  <c r="H60" i="2" a="1"/>
  <c r="N51" i="2" a="1"/>
  <c r="M51" i="2" a="1"/>
  <c r="F33" i="2" a="1"/>
  <c r="J42" i="2" a="1"/>
  <c r="L42" i="2" a="1"/>
  <c r="G69" i="2" a="1"/>
  <c r="I24" i="2" a="1"/>
  <c r="F51" i="2" a="1"/>
  <c r="K60" i="2" a="1"/>
  <c r="G42" i="2" a="1"/>
  <c r="G15" i="2" a="1"/>
  <c r="N24" i="2" a="1"/>
  <c r="L51" i="2" a="1"/>
  <c r="N60" i="2" a="1"/>
  <c r="K69" i="2" a="1"/>
  <c r="E33" i="2" a="1"/>
  <c r="M24" i="2" a="1"/>
  <c r="D69" i="2" a="1"/>
  <c r="I69" i="2" a="1"/>
  <c r="E51" i="2" a="1"/>
  <c r="D15" i="2" a="1"/>
  <c r="I42" i="2" a="1"/>
  <c r="H42" i="2" a="1"/>
  <c r="C24" i="2" a="1"/>
  <c r="J60" i="2" a="1"/>
  <c r="G33" i="2" a="1"/>
  <c r="D51" i="2" a="1"/>
  <c r="E15" i="2" a="1"/>
  <c r="M69" i="2" a="1"/>
  <c r="E69" i="2" a="1"/>
  <c r="J24" i="2" a="1"/>
  <c r="G24" i="2" a="1"/>
  <c r="G51" i="2" a="1"/>
  <c r="I60" i="2" a="1"/>
  <c r="C60" i="2" a="1"/>
  <c r="K33" i="2" a="1"/>
  <c r="K42" i="2" a="1"/>
  <c r="J15" i="2" a="1"/>
  <c r="N69" i="2" a="1"/>
  <c r="L69" i="2" a="1"/>
  <c r="L15" i="2" a="1"/>
  <c r="I15" i="2" a="1"/>
  <c r="E24" i="2" a="1"/>
  <c r="C51" i="2" a="1"/>
  <c r="J51" i="2" a="1"/>
  <c r="G60" i="2" a="1"/>
  <c r="AN42" i="8"/>
  <c r="AN41" i="8"/>
  <c r="AN40" i="8"/>
  <c r="AN39" i="8"/>
  <c r="T7" i="8"/>
  <c r="T6" i="8"/>
  <c r="T12" i="8"/>
  <c r="T10" i="8"/>
  <c r="T3" i="8"/>
  <c r="T13" i="8"/>
  <c r="T8" i="8"/>
  <c r="T11" i="8"/>
  <c r="T14" i="8"/>
  <c r="T9" i="8"/>
  <c r="T4" i="8"/>
  <c r="T5" i="8"/>
  <c r="A5" i="8"/>
  <c r="B14" i="8" s="1"/>
  <c r="A3" i="8"/>
  <c r="B3" i="8" s="1"/>
  <c r="A12" i="8"/>
  <c r="B39" i="8" s="1"/>
  <c r="A10" i="8"/>
  <c r="B34" i="8" s="1"/>
  <c r="A4" i="8"/>
  <c r="B8" i="8" s="1"/>
  <c r="A14" i="8"/>
  <c r="B50" i="8" s="1"/>
  <c r="A8" i="8"/>
  <c r="B24" i="8" s="1"/>
  <c r="A6" i="8"/>
  <c r="B15" i="8" s="1"/>
  <c r="B11" i="11"/>
  <c r="AD37" i="11" s="1"/>
  <c r="B8" i="11"/>
  <c r="AD34" i="11" s="1"/>
  <c r="A7" i="8"/>
  <c r="B21" i="8" s="1"/>
  <c r="A13" i="8"/>
  <c r="B43" i="8" s="1"/>
  <c r="B3" i="11"/>
  <c r="AD29" i="11" s="1"/>
  <c r="B10" i="11"/>
  <c r="AD36" i="11" s="1"/>
  <c r="B6" i="11"/>
  <c r="AD32" i="11" s="1"/>
  <c r="B38" i="8"/>
  <c r="B35" i="8"/>
  <c r="B37" i="8"/>
  <c r="B36" i="8"/>
  <c r="D18" i="11"/>
  <c r="D47" i="11"/>
  <c r="O48" i="11" s="1"/>
  <c r="D61" i="11"/>
  <c r="O62" i="11" s="1"/>
  <c r="D33" i="11"/>
  <c r="O33" i="11" s="1"/>
  <c r="CR8" i="8"/>
  <c r="CR9" i="8"/>
  <c r="CR3" i="8"/>
  <c r="CR14" i="8"/>
  <c r="CR11" i="8"/>
  <c r="CR10" i="8"/>
  <c r="CR5" i="8"/>
  <c r="CR12" i="8"/>
  <c r="CR7" i="8"/>
  <c r="CR6" i="8"/>
  <c r="CR13" i="8"/>
  <c r="CR4" i="8"/>
  <c r="CA51" i="2" a="1"/>
  <c r="CC51" i="2" a="1"/>
  <c r="CE51" i="2" a="1"/>
  <c r="CG51" i="2" a="1"/>
  <c r="CI51" i="2" a="1"/>
  <c r="CK51" i="2" a="1"/>
  <c r="CA60" i="2" a="1"/>
  <c r="CC60" i="2" a="1"/>
  <c r="CE60" i="2" a="1"/>
  <c r="CG60" i="2" a="1"/>
  <c r="CI60" i="2" a="1"/>
  <c r="CK60" i="2" a="1"/>
  <c r="CA69" i="2" a="1"/>
  <c r="CC69" i="2" a="1"/>
  <c r="CE69" i="2" a="1"/>
  <c r="CG69" i="2" a="1"/>
  <c r="CI69" i="2" a="1"/>
  <c r="CK69" i="2" a="1"/>
  <c r="CA24" i="2" a="1"/>
  <c r="CA33" i="2" a="1"/>
  <c r="CA42" i="2" a="1"/>
  <c r="CB42" i="2" a="1"/>
  <c r="CC42" i="2" a="1"/>
  <c r="CD42" i="2" a="1"/>
  <c r="CE42" i="2" a="1"/>
  <c r="CF42" i="2" a="1"/>
  <c r="CG42" i="2" a="1"/>
  <c r="CH42" i="2" a="1"/>
  <c r="CI42" i="2" a="1"/>
  <c r="CJ42" i="2" a="1"/>
  <c r="CK42" i="2" a="1"/>
  <c r="CL42" i="2" a="1"/>
  <c r="CB51" i="2" a="1"/>
  <c r="CF51" i="2" a="1"/>
  <c r="CJ51" i="2" a="1"/>
  <c r="CB60" i="2" a="1"/>
  <c r="CF60" i="2" a="1"/>
  <c r="CJ60" i="2" a="1"/>
  <c r="CB69" i="2" a="1"/>
  <c r="CF69" i="2" a="1"/>
  <c r="CJ69" i="2" a="1"/>
  <c r="CC33" i="2" a="1"/>
  <c r="CL33" i="2" a="1"/>
  <c r="CK24" i="2" a="1"/>
  <c r="CJ15" i="2" a="1"/>
  <c r="CH33" i="2" a="1"/>
  <c r="CG24" i="2" a="1"/>
  <c r="CF15" i="2" a="1"/>
  <c r="CD33" i="2" a="1"/>
  <c r="CD51" i="2" a="1"/>
  <c r="CL51" i="2" a="1"/>
  <c r="CH60" i="2" a="1"/>
  <c r="CD69" i="2" a="1"/>
  <c r="CL69" i="2" a="1"/>
  <c r="CC24" i="2" a="1"/>
  <c r="CB33" i="2" a="1"/>
  <c r="CK33" i="2" a="1"/>
  <c r="CJ24" i="2" a="1"/>
  <c r="CI15" i="2" a="1"/>
  <c r="CG33" i="2" a="1"/>
  <c r="CF24" i="2" a="1"/>
  <c r="CE15" i="2" a="1"/>
  <c r="CH51" i="2" a="1"/>
  <c r="CK15" i="2" a="1"/>
  <c r="CH24" i="2" a="1"/>
  <c r="CE33" i="2" a="1"/>
  <c r="CH69" i="2" a="1"/>
  <c r="CC15" i="2" a="1"/>
  <c r="CL15" i="2" a="1"/>
  <c r="CI24" i="2" a="1"/>
  <c r="CF33" i="2" a="1"/>
  <c r="CD15" i="2" a="1"/>
  <c r="CL60" i="2" a="1"/>
  <c r="CB15" i="2" a="1"/>
  <c r="CL24" i="2" a="1"/>
  <c r="CI33" i="2" a="1"/>
  <c r="CG15" i="2" a="1"/>
  <c r="CD24" i="2" a="1"/>
  <c r="CD60" i="2" a="1"/>
  <c r="CA15" i="2" a="1"/>
  <c r="CB24" i="2" a="1"/>
  <c r="CJ33" i="2" a="1"/>
  <c r="CH15" i="2" a="1"/>
  <c r="CE24" i="2" a="1"/>
  <c r="CA6" i="2" a="1"/>
  <c r="CC6" i="2" a="1"/>
  <c r="CB6" i="2" a="1"/>
  <c r="CK6" i="2" a="1"/>
  <c r="CL6" i="2" a="1"/>
  <c r="CJ6" i="2" a="1"/>
  <c r="CH6" i="2" a="1"/>
  <c r="CF6" i="2" a="1"/>
  <c r="CD6" i="2" a="1"/>
  <c r="CI6" i="2" a="1"/>
  <c r="CE6" i="2" a="1"/>
  <c r="CG6" i="2" a="1"/>
  <c r="BY9" i="8"/>
  <c r="BY10" i="8"/>
  <c r="BY12" i="8"/>
  <c r="BY7" i="8"/>
  <c r="BY6" i="8"/>
  <c r="BY8" i="8"/>
  <c r="BY3" i="8"/>
  <c r="BY14" i="8"/>
  <c r="BY4" i="8"/>
  <c r="BY13" i="8"/>
  <c r="BY11" i="8"/>
  <c r="BY5" i="8"/>
  <c r="H61" i="11"/>
  <c r="S62" i="11" s="1"/>
  <c r="H33" i="11"/>
  <c r="S33" i="11" s="1"/>
  <c r="H47" i="11"/>
  <c r="S48" i="11" s="1"/>
  <c r="CT51" i="2" a="1"/>
  <c r="CV51" i="2" a="1"/>
  <c r="DC51" i="2" a="1"/>
  <c r="DD51" i="2" a="1"/>
  <c r="CU60" i="2" a="1"/>
  <c r="CW60" i="2" a="1"/>
  <c r="CY60" i="2" a="1"/>
  <c r="DA60" i="2" a="1"/>
  <c r="DC60" i="2" a="1"/>
  <c r="DE60" i="2" a="1"/>
  <c r="CU69" i="2" a="1"/>
  <c r="CW69" i="2" a="1"/>
  <c r="CY69" i="2" a="1"/>
  <c r="DA69" i="2" a="1"/>
  <c r="DC69" i="2" a="1"/>
  <c r="DE69" i="2" a="1"/>
  <c r="CT24" i="2" a="1"/>
  <c r="CW51" i="2" a="1"/>
  <c r="CX51" i="2" a="1"/>
  <c r="DE51" i="2" a="1"/>
  <c r="CY51" i="2" a="1"/>
  <c r="CZ51" i="2" a="1"/>
  <c r="CT60" i="2" a="1"/>
  <c r="CV60" i="2" a="1"/>
  <c r="CX60" i="2" a="1"/>
  <c r="CZ60" i="2" a="1"/>
  <c r="DB60" i="2" a="1"/>
  <c r="DD60" i="2" a="1"/>
  <c r="CT69" i="2" a="1"/>
  <c r="CV69" i="2" a="1"/>
  <c r="CX69" i="2" a="1"/>
  <c r="CZ69" i="2" a="1"/>
  <c r="DB69" i="2" a="1"/>
  <c r="DD69" i="2" a="1"/>
  <c r="CT15" i="2" a="1"/>
  <c r="CT33" i="2" a="1"/>
  <c r="CT42" i="2" a="1"/>
  <c r="CU42" i="2" a="1"/>
  <c r="CV42" i="2" a="1"/>
  <c r="CW42" i="2" a="1"/>
  <c r="CX42" i="2" a="1"/>
  <c r="CY42" i="2" a="1"/>
  <c r="CZ42" i="2" a="1"/>
  <c r="DA42" i="2" a="1"/>
  <c r="DB42" i="2" a="1"/>
  <c r="DC42" i="2" a="1"/>
  <c r="DD42" i="2" a="1"/>
  <c r="DE42" i="2" a="1"/>
  <c r="DA51" i="2" a="1"/>
  <c r="CV24" i="2" a="1"/>
  <c r="CU33" i="2" a="1"/>
  <c r="CX15" i="2" a="1"/>
  <c r="CY24" i="2" a="1"/>
  <c r="CZ33" i="2" a="1"/>
  <c r="DB15" i="2" a="1"/>
  <c r="DC24" i="2" a="1"/>
  <c r="DD33" i="2" a="1"/>
  <c r="DB51" i="2" a="1"/>
  <c r="CV15" i="2" a="1"/>
  <c r="CU24" i="2" a="1"/>
  <c r="CW33" i="2" a="1"/>
  <c r="CY15" i="2" a="1"/>
  <c r="CZ24" i="2" a="1"/>
  <c r="DA33" i="2" a="1"/>
  <c r="DC15" i="2" a="1"/>
  <c r="DD24" i="2" a="1"/>
  <c r="CU51" i="2" a="1"/>
  <c r="CU15" i="2" a="1"/>
  <c r="CW24" i="2" a="1"/>
  <c r="CX33" i="2" a="1"/>
  <c r="CZ15" i="2" a="1"/>
  <c r="DA24" i="2" a="1"/>
  <c r="DB33" i="2" a="1"/>
  <c r="DD15" i="2" a="1"/>
  <c r="CV33" i="2" a="1"/>
  <c r="CW15" i="2" a="1"/>
  <c r="CX24" i="2" a="1"/>
  <c r="CY33" i="2" a="1"/>
  <c r="DA15" i="2" a="1"/>
  <c r="DB24" i="2" a="1"/>
  <c r="DC33" i="2" a="1"/>
  <c r="DE15" i="2" a="1"/>
  <c r="DE24" i="2" a="1"/>
  <c r="DE33" i="2" a="1"/>
  <c r="CT6" i="2" a="1"/>
  <c r="CV6" i="2" a="1"/>
  <c r="CU6" i="2" a="1"/>
  <c r="DD6" i="2" a="1"/>
  <c r="DB6" i="2" a="1"/>
  <c r="CZ6" i="2" a="1"/>
  <c r="CX6" i="2" a="1"/>
  <c r="DE6" i="2" a="1"/>
  <c r="DC6" i="2" a="1"/>
  <c r="DA6" i="2" a="1"/>
  <c r="CY6" i="2" a="1"/>
  <c r="CW6" i="2" a="1"/>
  <c r="F18" i="11"/>
  <c r="F47" i="11"/>
  <c r="Q48" i="11" s="1"/>
  <c r="F61" i="11"/>
  <c r="Q62" i="11" s="1"/>
  <c r="F33" i="11"/>
  <c r="Q33" i="11" s="1"/>
  <c r="R194" i="9" l="1"/>
  <c r="S195" i="9"/>
  <c r="R192" i="9"/>
  <c r="S193" i="9"/>
  <c r="R198" i="9"/>
  <c r="S199" i="9"/>
  <c r="R196" i="9"/>
  <c r="B6" i="8"/>
  <c r="H21" i="11"/>
  <c r="H37" i="11"/>
  <c r="S37" i="11" s="1"/>
  <c r="H25" i="11"/>
  <c r="H48" i="11"/>
  <c r="S49" i="11" s="1"/>
  <c r="H50" i="11"/>
  <c r="S51" i="11" s="1"/>
  <c r="H56" i="11"/>
  <c r="S57" i="11" s="1"/>
  <c r="H65" i="11"/>
  <c r="S66" i="11" s="1"/>
  <c r="F41" i="11"/>
  <c r="Q41" i="11" s="1"/>
  <c r="F50" i="11"/>
  <c r="Q51" i="11" s="1"/>
  <c r="F26" i="11"/>
  <c r="Q26" i="11" s="1"/>
  <c r="F24" i="11"/>
  <c r="Q24" i="11" s="1"/>
  <c r="F64" i="11"/>
  <c r="Q65" i="11" s="1"/>
  <c r="F39" i="11"/>
  <c r="Q39" i="11" s="1"/>
  <c r="F22" i="11"/>
  <c r="Q22" i="11" s="1"/>
  <c r="F38" i="11"/>
  <c r="Q38" i="11" s="1"/>
  <c r="F48" i="11"/>
  <c r="Q49" i="11" s="1"/>
  <c r="S34" i="11"/>
  <c r="F63" i="11"/>
  <c r="H53" i="11"/>
  <c r="H28" i="11"/>
  <c r="H52" i="11"/>
  <c r="H70" i="11"/>
  <c r="H55" i="11"/>
  <c r="H49" i="11"/>
  <c r="H26" i="11"/>
  <c r="H68" i="11"/>
  <c r="Q29" i="11"/>
  <c r="F25" i="11"/>
  <c r="F20" i="11"/>
  <c r="F54" i="11"/>
  <c r="F37" i="11"/>
  <c r="F57" i="11"/>
  <c r="F40" i="11"/>
  <c r="F56" i="11"/>
  <c r="F35" i="11"/>
  <c r="F55" i="11"/>
  <c r="H43" i="11"/>
  <c r="H71" i="11"/>
  <c r="H24" i="11"/>
  <c r="H42" i="11"/>
  <c r="H66" i="11"/>
  <c r="H35" i="11"/>
  <c r="H51" i="11"/>
  <c r="H62" i="11"/>
  <c r="H27" i="11"/>
  <c r="H22" i="11"/>
  <c r="H40" i="11"/>
  <c r="H64" i="11"/>
  <c r="F27" i="11"/>
  <c r="F21" i="11"/>
  <c r="F53" i="11"/>
  <c r="F52" i="11"/>
  <c r="F71" i="11"/>
  <c r="F65" i="11"/>
  <c r="F51" i="11"/>
  <c r="F70" i="11"/>
  <c r="H39" i="11"/>
  <c r="H63" i="11"/>
  <c r="H20" i="11"/>
  <c r="H38" i="11"/>
  <c r="H57" i="11"/>
  <c r="H41" i="11"/>
  <c r="H69" i="11"/>
  <c r="H67" i="11"/>
  <c r="H23" i="11"/>
  <c r="H36" i="11"/>
  <c r="H54" i="11"/>
  <c r="F23" i="11"/>
  <c r="F19" i="11"/>
  <c r="F28" i="11"/>
  <c r="F42" i="11"/>
  <c r="F62" i="11"/>
  <c r="F34" i="11"/>
  <c r="F49" i="11"/>
  <c r="F68" i="11"/>
  <c r="F69" i="11"/>
  <c r="F67" i="11"/>
  <c r="F36" i="11"/>
  <c r="F43" i="11"/>
  <c r="F66" i="11"/>
  <c r="AP29" i="11"/>
  <c r="H19" i="11"/>
  <c r="D19" i="11"/>
  <c r="D62" i="11"/>
  <c r="O63" i="11" s="1"/>
  <c r="D35" i="11"/>
  <c r="O35" i="11" s="1"/>
  <c r="D64" i="11"/>
  <c r="O65" i="11" s="1"/>
  <c r="D38" i="11"/>
  <c r="O38" i="11" s="1"/>
  <c r="D20" i="11"/>
  <c r="D70" i="11"/>
  <c r="O71" i="11" s="1"/>
  <c r="D49" i="11"/>
  <c r="O50" i="11" s="1"/>
  <c r="D54" i="11"/>
  <c r="O55" i="11" s="1"/>
  <c r="D43" i="11"/>
  <c r="O43" i="11" s="1"/>
  <c r="D25" i="11"/>
  <c r="O25" i="11" s="1"/>
  <c r="D69" i="11"/>
  <c r="O70" i="11" s="1"/>
  <c r="D48" i="11"/>
  <c r="O49" i="11" s="1"/>
  <c r="D41" i="11"/>
  <c r="O41" i="11" s="1"/>
  <c r="D50" i="11"/>
  <c r="O51" i="11" s="1"/>
  <c r="D26" i="11"/>
  <c r="O26" i="11" s="1"/>
  <c r="D27" i="11"/>
  <c r="D36" i="11"/>
  <c r="O36" i="11" s="1"/>
  <c r="D71" i="11"/>
  <c r="O72" i="11" s="1"/>
  <c r="D52" i="11"/>
  <c r="O53" i="11" s="1"/>
  <c r="D21" i="11"/>
  <c r="O21" i="11" s="1"/>
  <c r="D55" i="11"/>
  <c r="O56" i="11" s="1"/>
  <c r="D65" i="11"/>
  <c r="O66" i="11" s="1"/>
  <c r="D28" i="11"/>
  <c r="O28" i="11" s="1"/>
  <c r="D37" i="11"/>
  <c r="O37" i="11" s="1"/>
  <c r="D39" i="11"/>
  <c r="O39" i="11" s="1"/>
  <c r="D23" i="11"/>
  <c r="O23" i="11" s="1"/>
  <c r="D57" i="11"/>
  <c r="O58" i="11" s="1"/>
  <c r="D67" i="11"/>
  <c r="O68" i="11" s="1"/>
  <c r="D40" i="11"/>
  <c r="O40" i="11" s="1"/>
  <c r="D66" i="11"/>
  <c r="O67" i="11" s="1"/>
  <c r="D42" i="11"/>
  <c r="O42" i="11" s="1"/>
  <c r="D51" i="11"/>
  <c r="O52" i="11" s="1"/>
  <c r="D22" i="11"/>
  <c r="O22" i="11" s="1"/>
  <c r="D24" i="11"/>
  <c r="O24" i="11" s="1"/>
  <c r="D68" i="11"/>
  <c r="O69" i="11" s="1"/>
  <c r="D56" i="11"/>
  <c r="O57" i="11" s="1"/>
  <c r="D34" i="11"/>
  <c r="O34" i="11" s="1"/>
  <c r="D53" i="11"/>
  <c r="O54" i="11" s="1"/>
  <c r="D63" i="11"/>
  <c r="O64" i="11" s="1"/>
  <c r="BG48" i="8"/>
  <c r="BG49" i="8"/>
  <c r="BG50" i="8"/>
  <c r="BG6" i="8"/>
  <c r="BG36" i="8"/>
  <c r="BG29" i="8"/>
  <c r="BG35" i="8"/>
  <c r="BG33" i="8"/>
  <c r="BG42" i="8"/>
  <c r="BG39" i="8"/>
  <c r="BG8" i="8"/>
  <c r="BG9" i="8"/>
  <c r="BG4" i="8"/>
  <c r="B30" i="8"/>
  <c r="BG32" i="8"/>
  <c r="BG10" i="8"/>
  <c r="BG11" i="8"/>
  <c r="BG41" i="8"/>
  <c r="BG38" i="8"/>
  <c r="O73" i="11"/>
  <c r="AC70" i="2"/>
  <c r="AB21" i="4" s="1"/>
  <c r="O59" i="11"/>
  <c r="O29" i="11"/>
  <c r="BG19" i="8"/>
  <c r="AC71" i="2"/>
  <c r="AB31" i="4" s="1"/>
  <c r="AB40" i="4" s="1"/>
  <c r="AA15" i="2"/>
  <c r="Z5" i="4" s="1"/>
  <c r="Z34" i="4" s="1"/>
  <c r="V24" i="8" s="1"/>
  <c r="BG21" i="8"/>
  <c r="BG16" i="8"/>
  <c r="BG18" i="8"/>
  <c r="BG30" i="8"/>
  <c r="BG27" i="8"/>
  <c r="BG20" i="8"/>
  <c r="BG17" i="8"/>
  <c r="BG3" i="8"/>
  <c r="BG31" i="8"/>
  <c r="BG13" i="8"/>
  <c r="BG12" i="8"/>
  <c r="BG23" i="8"/>
  <c r="BG24" i="8"/>
  <c r="BG25" i="8"/>
  <c r="B28" i="8"/>
  <c r="B27" i="8"/>
  <c r="AZ70" i="2"/>
  <c r="AY21" i="4" s="1"/>
  <c r="AY49" i="4" s="1"/>
  <c r="AZ69" i="2"/>
  <c r="AY11" i="4" s="1"/>
  <c r="AY40" i="4" s="1"/>
  <c r="AS62" i="2"/>
  <c r="AR30" i="4" s="1"/>
  <c r="AR39" i="4" s="1"/>
  <c r="AE51" i="2"/>
  <c r="AD9" i="4" s="1"/>
  <c r="AE53" i="2"/>
  <c r="AD29" i="4" s="1"/>
  <c r="AD47" i="4" s="1"/>
  <c r="AA16" i="2"/>
  <c r="Z15" i="4" s="1"/>
  <c r="Z43" i="4" s="1"/>
  <c r="H52" i="2"/>
  <c r="G19" i="4" s="1"/>
  <c r="H53" i="2"/>
  <c r="G29" i="7" s="1"/>
  <c r="B42" i="8"/>
  <c r="B12" i="8"/>
  <c r="B48" i="8"/>
  <c r="B7" i="8"/>
  <c r="S190" i="9"/>
  <c r="B44" i="8"/>
  <c r="B16" i="8"/>
  <c r="B45" i="8"/>
  <c r="B18" i="8"/>
  <c r="B46" i="8"/>
  <c r="B17" i="8"/>
  <c r="AS61" i="2"/>
  <c r="AR20" i="4" s="1"/>
  <c r="B41" i="8"/>
  <c r="B20" i="8"/>
  <c r="B33" i="8"/>
  <c r="B47" i="8"/>
  <c r="B31" i="8"/>
  <c r="B32" i="8"/>
  <c r="B49" i="8"/>
  <c r="AN33" i="8"/>
  <c r="AN31" i="8"/>
  <c r="AN34" i="8"/>
  <c r="AN32" i="8"/>
  <c r="AN20" i="8"/>
  <c r="AN19" i="8"/>
  <c r="AN21" i="8"/>
  <c r="AN22" i="8"/>
  <c r="AN29" i="8"/>
  <c r="AN27" i="8"/>
  <c r="AN28" i="8"/>
  <c r="AN30" i="8"/>
  <c r="B40" i="8"/>
  <c r="B13" i="8"/>
  <c r="B19" i="8"/>
  <c r="B9" i="8"/>
  <c r="AN37" i="8"/>
  <c r="AN36" i="8"/>
  <c r="AN38" i="8"/>
  <c r="AN35" i="8"/>
  <c r="AN23" i="8"/>
  <c r="AN24" i="8"/>
  <c r="AN26" i="8"/>
  <c r="AN25" i="8"/>
  <c r="AN4" i="8"/>
  <c r="AN6" i="8"/>
  <c r="AN3" i="8"/>
  <c r="AN5" i="8"/>
  <c r="B11" i="8"/>
  <c r="B22" i="8"/>
  <c r="B10" i="8"/>
  <c r="AN12" i="8"/>
  <c r="AN14" i="8"/>
  <c r="AN13" i="8"/>
  <c r="AN11" i="8"/>
  <c r="AN10" i="8"/>
  <c r="AN9" i="8"/>
  <c r="AN7" i="8"/>
  <c r="AN8" i="8"/>
  <c r="AN46" i="8"/>
  <c r="AN45" i="8"/>
  <c r="AN43" i="8"/>
  <c r="AN44" i="8"/>
  <c r="B25" i="8"/>
  <c r="AN15" i="8"/>
  <c r="AN18" i="8"/>
  <c r="AN16" i="8"/>
  <c r="AN17" i="8"/>
  <c r="AN47" i="8"/>
  <c r="AN48" i="8"/>
  <c r="AN50" i="8"/>
  <c r="AN49" i="8"/>
  <c r="BN8" i="2"/>
  <c r="BM24" i="4" s="1"/>
  <c r="BN6" i="2"/>
  <c r="BM4" i="4" s="1"/>
  <c r="BN7" i="2"/>
  <c r="BM14" i="4" s="1"/>
  <c r="BL61" i="2"/>
  <c r="BK20" i="4" s="1"/>
  <c r="BL62" i="2"/>
  <c r="BK30" i="4" s="1"/>
  <c r="BL60" i="2"/>
  <c r="BK10" i="4" s="1"/>
  <c r="BI34" i="2"/>
  <c r="BH17" i="4" s="1"/>
  <c r="BI35" i="2"/>
  <c r="BH27" i="4" s="1"/>
  <c r="BI33" i="2"/>
  <c r="BH7" i="4" s="1"/>
  <c r="BQ61" i="2"/>
  <c r="BP20" i="4" s="1"/>
  <c r="BQ60" i="2"/>
  <c r="BP10" i="4" s="1"/>
  <c r="BQ62" i="2"/>
  <c r="BP30" i="4" s="1"/>
  <c r="BS61" i="2"/>
  <c r="BR20" i="4" s="1"/>
  <c r="BS60" i="2"/>
  <c r="BR10" i="4" s="1"/>
  <c r="BS62" i="2"/>
  <c r="BR30" i="4" s="1"/>
  <c r="BI69" i="2"/>
  <c r="BH11" i="4" s="1"/>
  <c r="BI71" i="2"/>
  <c r="BH31" i="4" s="1"/>
  <c r="BI70" i="2"/>
  <c r="BH21" i="4" s="1"/>
  <c r="BJ25" i="2"/>
  <c r="BI16" i="4" s="1"/>
  <c r="BJ24" i="2"/>
  <c r="BI6" i="4" s="1"/>
  <c r="BJ26" i="2"/>
  <c r="BI26" i="4" s="1"/>
  <c r="BR42" i="2"/>
  <c r="BQ8" i="4" s="1"/>
  <c r="BR44" i="2"/>
  <c r="BQ28" i="4" s="1"/>
  <c r="BR43" i="2"/>
  <c r="BQ18" i="4" s="1"/>
  <c r="BI53" i="2"/>
  <c r="BH29" i="4" s="1"/>
  <c r="BI51" i="2"/>
  <c r="BH9" i="4" s="1"/>
  <c r="BI52" i="2"/>
  <c r="BH19" i="4" s="1"/>
  <c r="BK33" i="2"/>
  <c r="BJ7" i="4" s="1"/>
  <c r="BK34" i="2"/>
  <c r="BJ17" i="4" s="1"/>
  <c r="BK35" i="2"/>
  <c r="BJ27" i="4" s="1"/>
  <c r="BM15" i="2"/>
  <c r="BL5" i="4" s="1"/>
  <c r="BM17" i="2"/>
  <c r="BL25" i="4" s="1"/>
  <c r="BM16" i="2"/>
  <c r="BL15" i="4" s="1"/>
  <c r="BN26" i="2"/>
  <c r="BM26" i="4" s="1"/>
  <c r="BN24" i="2"/>
  <c r="BM6" i="4" s="1"/>
  <c r="BN25" i="2"/>
  <c r="BM16" i="4" s="1"/>
  <c r="BL43" i="2"/>
  <c r="BK18" i="4" s="1"/>
  <c r="BL44" i="2"/>
  <c r="BK28" i="4" s="1"/>
  <c r="BL42" i="2"/>
  <c r="BK8" i="4" s="1"/>
  <c r="BS17" i="2"/>
  <c r="BR25" i="4" s="1"/>
  <c r="BS16" i="2"/>
  <c r="BR15" i="4" s="1"/>
  <c r="BS15" i="2"/>
  <c r="BR5" i="4" s="1"/>
  <c r="BL25" i="2"/>
  <c r="BK16" i="4" s="1"/>
  <c r="BL26" i="2"/>
  <c r="BK26" i="4" s="1"/>
  <c r="BL24" i="2"/>
  <c r="BK6" i="4" s="1"/>
  <c r="BI44" i="2"/>
  <c r="BH28" i="4" s="1"/>
  <c r="BI42" i="2"/>
  <c r="BH8" i="4" s="1"/>
  <c r="BI43" i="2"/>
  <c r="BH18" i="4" s="1"/>
  <c r="BR61" i="2"/>
  <c r="BQ20" i="4" s="1"/>
  <c r="BR62" i="2"/>
  <c r="BQ30" i="4" s="1"/>
  <c r="BR60" i="2"/>
  <c r="BQ10" i="4" s="1"/>
  <c r="BQ51" i="2"/>
  <c r="BP9" i="4" s="1"/>
  <c r="BQ53" i="2"/>
  <c r="BP29" i="4" s="1"/>
  <c r="BQ52" i="2"/>
  <c r="BP19" i="4" s="1"/>
  <c r="BJ53" i="2"/>
  <c r="BI29" i="4" s="1"/>
  <c r="BJ51" i="2"/>
  <c r="BI9" i="4" s="1"/>
  <c r="BJ52" i="2"/>
  <c r="BI19" i="4" s="1"/>
  <c r="BM51" i="2"/>
  <c r="BL9" i="4" s="1"/>
  <c r="BM53" i="2"/>
  <c r="BL29" i="4" s="1"/>
  <c r="BM52" i="2"/>
  <c r="BL19" i="4" s="1"/>
  <c r="BM26" i="2"/>
  <c r="BL26" i="4" s="1"/>
  <c r="BM24" i="2"/>
  <c r="BL6" i="4" s="1"/>
  <c r="BM25" i="2"/>
  <c r="BL16" i="4" s="1"/>
  <c r="BO51" i="2"/>
  <c r="BN9" i="4" s="1"/>
  <c r="BO53" i="2"/>
  <c r="BN29" i="4" s="1"/>
  <c r="BO52" i="2"/>
  <c r="BN19" i="4" s="1"/>
  <c r="BK8" i="2"/>
  <c r="BJ24" i="4" s="1"/>
  <c r="BK6" i="2"/>
  <c r="BJ4" i="4" s="1"/>
  <c r="BK7" i="2"/>
  <c r="BJ14" i="4" s="1"/>
  <c r="BP7" i="2"/>
  <c r="BO14" i="4" s="1"/>
  <c r="BP8" i="2"/>
  <c r="BO24" i="4" s="1"/>
  <c r="BP6" i="2"/>
  <c r="BO4" i="4" s="1"/>
  <c r="BR8" i="2"/>
  <c r="BQ24" i="4" s="1"/>
  <c r="BR6" i="2"/>
  <c r="BQ4" i="4" s="1"/>
  <c r="BR7" i="2"/>
  <c r="BQ14" i="4" s="1"/>
  <c r="BL8" i="2"/>
  <c r="BK24" i="4" s="1"/>
  <c r="BL6" i="2"/>
  <c r="BK4" i="4" s="1"/>
  <c r="BL7" i="2"/>
  <c r="BK14" i="4" s="1"/>
  <c r="BP42" i="2"/>
  <c r="BO8" i="4" s="1"/>
  <c r="BP43" i="2"/>
  <c r="BO18" i="4" s="1"/>
  <c r="BP44" i="2"/>
  <c r="BO28" i="4" s="1"/>
  <c r="BJ70" i="2"/>
  <c r="BI21" i="4" s="1"/>
  <c r="BJ69" i="2"/>
  <c r="BI11" i="4" s="1"/>
  <c r="BJ71" i="2"/>
  <c r="BI31" i="4" s="1"/>
  <c r="BR51" i="2"/>
  <c r="BQ9" i="4" s="1"/>
  <c r="BR53" i="2"/>
  <c r="BQ29" i="4" s="1"/>
  <c r="BR52" i="2"/>
  <c r="BQ19" i="4" s="1"/>
  <c r="BQ16" i="2"/>
  <c r="BP15" i="4" s="1"/>
  <c r="BQ17" i="2"/>
  <c r="BP25" i="4" s="1"/>
  <c r="BQ15" i="2"/>
  <c r="BP5" i="4" s="1"/>
  <c r="BH53" i="2"/>
  <c r="BG29" i="4" s="1"/>
  <c r="BH52" i="2"/>
  <c r="BG19" i="4" s="1"/>
  <c r="BH51" i="2"/>
  <c r="BG9" i="4" s="1"/>
  <c r="BO34" i="2"/>
  <c r="BN17" i="4" s="1"/>
  <c r="BO33" i="2"/>
  <c r="BN7" i="4" s="1"/>
  <c r="BO35" i="2"/>
  <c r="BN27" i="4" s="1"/>
  <c r="BJ44" i="2"/>
  <c r="BI28" i="4" s="1"/>
  <c r="BJ42" i="2"/>
  <c r="BI8" i="4" s="1"/>
  <c r="BJ43" i="2"/>
  <c r="BI18" i="4" s="1"/>
  <c r="BO43" i="2"/>
  <c r="BN18" i="4" s="1"/>
  <c r="BO42" i="2"/>
  <c r="BN8" i="4" s="1"/>
  <c r="BO44" i="2"/>
  <c r="BN28" i="4" s="1"/>
  <c r="BQ42" i="2"/>
  <c r="BP8" i="4" s="1"/>
  <c r="BQ43" i="2"/>
  <c r="BP18" i="4" s="1"/>
  <c r="BQ44" i="2"/>
  <c r="BP28" i="4" s="1"/>
  <c r="BQ35" i="2"/>
  <c r="BP27" i="4" s="1"/>
  <c r="BQ33" i="2"/>
  <c r="BP7" i="4" s="1"/>
  <c r="BQ34" i="2"/>
  <c r="BP17" i="4" s="1"/>
  <c r="BK51" i="2"/>
  <c r="BJ9" i="4" s="1"/>
  <c r="BK52" i="2"/>
  <c r="BJ19" i="4" s="1"/>
  <c r="BK53" i="2"/>
  <c r="BJ29" i="4" s="1"/>
  <c r="BR15" i="2"/>
  <c r="BQ5" i="4" s="1"/>
  <c r="BR16" i="2"/>
  <c r="BQ15" i="4" s="1"/>
  <c r="BR17" i="2"/>
  <c r="BQ25" i="4" s="1"/>
  <c r="BL35" i="2"/>
  <c r="BK27" i="4" s="1"/>
  <c r="BL33" i="2"/>
  <c r="BK7" i="4" s="1"/>
  <c r="BL34" i="2"/>
  <c r="BK17" i="4" s="1"/>
  <c r="BH42" i="2"/>
  <c r="BG8" i="4" s="1"/>
  <c r="BH43" i="2"/>
  <c r="BG18" i="4" s="1"/>
  <c r="BH44" i="2"/>
  <c r="BG28" i="4" s="1"/>
  <c r="BK62" i="2"/>
  <c r="BJ30" i="4" s="1"/>
  <c r="BK60" i="2"/>
  <c r="BJ10" i="4" s="1"/>
  <c r="BK61" i="2"/>
  <c r="BJ20" i="4" s="1"/>
  <c r="BQ69" i="2"/>
  <c r="BP11" i="4" s="1"/>
  <c r="BQ71" i="2"/>
  <c r="BP31" i="4" s="1"/>
  <c r="BQ70" i="2"/>
  <c r="BP21" i="4" s="1"/>
  <c r="BP33" i="2"/>
  <c r="BO7" i="4" s="1"/>
  <c r="BP35" i="2"/>
  <c r="BO27" i="4" s="1"/>
  <c r="BP34" i="2"/>
  <c r="BO17" i="4" s="1"/>
  <c r="BM60" i="2"/>
  <c r="BL10" i="4" s="1"/>
  <c r="BM62" i="2"/>
  <c r="BL30" i="4" s="1"/>
  <c r="BM61" i="2"/>
  <c r="BL20" i="4" s="1"/>
  <c r="BK25" i="2"/>
  <c r="BJ16" i="4" s="1"/>
  <c r="BK24" i="2"/>
  <c r="BJ6" i="4" s="1"/>
  <c r="BK26" i="2"/>
  <c r="BJ26" i="4" s="1"/>
  <c r="BP16" i="2"/>
  <c r="BO15" i="4" s="1"/>
  <c r="BP17" i="2"/>
  <c r="BO25" i="4" s="1"/>
  <c r="BP15" i="2"/>
  <c r="BO5" i="4" s="1"/>
  <c r="BH7" i="2"/>
  <c r="BG14" i="4" s="1"/>
  <c r="BH8" i="2"/>
  <c r="BG24" i="4" s="1"/>
  <c r="BH6" i="2"/>
  <c r="BG4" i="4" s="1"/>
  <c r="BI8" i="2"/>
  <c r="BH24" i="4" s="1"/>
  <c r="BI6" i="2"/>
  <c r="BH4" i="4" s="1"/>
  <c r="BI7" i="2"/>
  <c r="BH14" i="4" s="1"/>
  <c r="BI16" i="2"/>
  <c r="BH15" i="4" s="1"/>
  <c r="BI15" i="2"/>
  <c r="BH5" i="4" s="1"/>
  <c r="BI17" i="2"/>
  <c r="BH25" i="4" s="1"/>
  <c r="BM71" i="2"/>
  <c r="BL31" i="4" s="1"/>
  <c r="BM69" i="2"/>
  <c r="BL11" i="4" s="1"/>
  <c r="BM70" i="2"/>
  <c r="BL21" i="4" s="1"/>
  <c r="BI60" i="2"/>
  <c r="BH10" i="4" s="1"/>
  <c r="BI62" i="2"/>
  <c r="BH30" i="4" s="1"/>
  <c r="BI61" i="2"/>
  <c r="BH20" i="4" s="1"/>
  <c r="BN62" i="2"/>
  <c r="BM30" i="4" s="1"/>
  <c r="BN61" i="2"/>
  <c r="BM20" i="4" s="1"/>
  <c r="BN60" i="2"/>
  <c r="BM10" i="4" s="1"/>
  <c r="BS25" i="2"/>
  <c r="BR16" i="4" s="1"/>
  <c r="BS24" i="2"/>
  <c r="BR6" i="4" s="1"/>
  <c r="BS26" i="2"/>
  <c r="BR26" i="4" s="1"/>
  <c r="BL53" i="2"/>
  <c r="BK29" i="4" s="1"/>
  <c r="BL52" i="2"/>
  <c r="BK19" i="4" s="1"/>
  <c r="BL51" i="2"/>
  <c r="BK9" i="4" s="1"/>
  <c r="BN16" i="2"/>
  <c r="BM15" i="4" s="1"/>
  <c r="BN17" i="2"/>
  <c r="BM25" i="4" s="1"/>
  <c r="BN15" i="2"/>
  <c r="BM5" i="4" s="1"/>
  <c r="BS70" i="2"/>
  <c r="BR21" i="4" s="1"/>
  <c r="BS69" i="2"/>
  <c r="BR11" i="4" s="1"/>
  <c r="BS71" i="2"/>
  <c r="BR31" i="4" s="1"/>
  <c r="BS33" i="2"/>
  <c r="BR7" i="4" s="1"/>
  <c r="BS35" i="2"/>
  <c r="BR27" i="4" s="1"/>
  <c r="BS34" i="2"/>
  <c r="BR17" i="4" s="1"/>
  <c r="BO60" i="2"/>
  <c r="BN10" i="4" s="1"/>
  <c r="BO61" i="2"/>
  <c r="BN20" i="4" s="1"/>
  <c r="BO62" i="2"/>
  <c r="BN30" i="4" s="1"/>
  <c r="BJ15" i="2"/>
  <c r="BI5" i="4" s="1"/>
  <c r="BJ17" i="2"/>
  <c r="BI25" i="4" s="1"/>
  <c r="BJ16" i="2"/>
  <c r="BI15" i="4" s="1"/>
  <c r="BQ8" i="2"/>
  <c r="BP24" i="4" s="1"/>
  <c r="BQ7" i="2"/>
  <c r="BP14" i="4" s="1"/>
  <c r="BQ6" i="2"/>
  <c r="BP4" i="4" s="1"/>
  <c r="BR33" i="2"/>
  <c r="BQ7" i="4" s="1"/>
  <c r="BR34" i="2"/>
  <c r="BQ17" i="4" s="1"/>
  <c r="BR35" i="2"/>
  <c r="BQ27" i="4" s="1"/>
  <c r="BN43" i="2"/>
  <c r="BM18" i="4" s="1"/>
  <c r="BN42" i="2"/>
  <c r="BM8" i="4" s="1"/>
  <c r="BN44" i="2"/>
  <c r="BM28" i="4" s="1"/>
  <c r="BN53" i="2"/>
  <c r="BM29" i="4" s="1"/>
  <c r="BN51" i="2"/>
  <c r="BM9" i="4" s="1"/>
  <c r="BN52" i="2"/>
  <c r="BM19" i="4" s="1"/>
  <c r="BK69" i="2"/>
  <c r="BJ11" i="4" s="1"/>
  <c r="BK71" i="2"/>
  <c r="BJ31" i="4" s="1"/>
  <c r="BK70" i="2"/>
  <c r="BJ21" i="4" s="1"/>
  <c r="BH71" i="2"/>
  <c r="BG31" i="4" s="1"/>
  <c r="BH70" i="2"/>
  <c r="BG21" i="4" s="1"/>
  <c r="BH69" i="2"/>
  <c r="BG11" i="4" s="1"/>
  <c r="BO16" i="2"/>
  <c r="BN15" i="4" s="1"/>
  <c r="BO17" i="2"/>
  <c r="BN25" i="4" s="1"/>
  <c r="BO15" i="2"/>
  <c r="BN5" i="4" s="1"/>
  <c r="BP53" i="2"/>
  <c r="BO29" i="4" s="1"/>
  <c r="BP51" i="2"/>
  <c r="BO9" i="4" s="1"/>
  <c r="BP52" i="2"/>
  <c r="BO19" i="4" s="1"/>
  <c r="BP62" i="2"/>
  <c r="BO30" i="4" s="1"/>
  <c r="BP61" i="2"/>
  <c r="BO20" i="4" s="1"/>
  <c r="BP60" i="2"/>
  <c r="BO10" i="4" s="1"/>
  <c r="BL71" i="2"/>
  <c r="BK31" i="4" s="1"/>
  <c r="BL69" i="2"/>
  <c r="BK11" i="4" s="1"/>
  <c r="BL70" i="2"/>
  <c r="BK21" i="4" s="1"/>
  <c r="BJ62" i="2"/>
  <c r="BI30" i="4" s="1"/>
  <c r="BJ60" i="2"/>
  <c r="BI10" i="4" s="1"/>
  <c r="BJ61" i="2"/>
  <c r="BI20" i="4" s="1"/>
  <c r="BQ25" i="2"/>
  <c r="BP16" i="4" s="1"/>
  <c r="BQ26" i="2"/>
  <c r="BP26" i="4" s="1"/>
  <c r="BQ24" i="2"/>
  <c r="BP6" i="4" s="1"/>
  <c r="BS43" i="2"/>
  <c r="BR18" i="4" s="1"/>
  <c r="BS44" i="2"/>
  <c r="BR28" i="4" s="1"/>
  <c r="BS42" i="2"/>
  <c r="BR8" i="4" s="1"/>
  <c r="BS8" i="2"/>
  <c r="BR24" i="4" s="1"/>
  <c r="BS7" i="2"/>
  <c r="BR14" i="4" s="1"/>
  <c r="BS6" i="2"/>
  <c r="BR4" i="4" s="1"/>
  <c r="BM8" i="2"/>
  <c r="BL24" i="4" s="1"/>
  <c r="BM6" i="2"/>
  <c r="BL4" i="4" s="1"/>
  <c r="BM7" i="2"/>
  <c r="BL14" i="4" s="1"/>
  <c r="BO8" i="2"/>
  <c r="BN24" i="4" s="1"/>
  <c r="BO6" i="2"/>
  <c r="BN4" i="4" s="1"/>
  <c r="BO7" i="2"/>
  <c r="BN14" i="4" s="1"/>
  <c r="BJ8" i="2"/>
  <c r="BI24" i="4" s="1"/>
  <c r="BJ7" i="2"/>
  <c r="BI14" i="4" s="1"/>
  <c r="BJ6" i="2"/>
  <c r="BI4" i="4" s="1"/>
  <c r="BK17" i="2"/>
  <c r="BJ25" i="4" s="1"/>
  <c r="BK15" i="2"/>
  <c r="BJ5" i="4" s="1"/>
  <c r="BK16" i="2"/>
  <c r="BJ15" i="4" s="1"/>
  <c r="BO70" i="2"/>
  <c r="BN21" i="4" s="1"/>
  <c r="BO71" i="2"/>
  <c r="BN31" i="4" s="1"/>
  <c r="BO69" i="2"/>
  <c r="BN11" i="4" s="1"/>
  <c r="BP25" i="2"/>
  <c r="BO16" i="4" s="1"/>
  <c r="BP24" i="2"/>
  <c r="BO6" i="4" s="1"/>
  <c r="BP26" i="2"/>
  <c r="BO26" i="4" s="1"/>
  <c r="BK42" i="2"/>
  <c r="BJ8" i="4" s="1"/>
  <c r="BK44" i="2"/>
  <c r="BJ28" i="4" s="1"/>
  <c r="BK43" i="2"/>
  <c r="BJ18" i="4" s="1"/>
  <c r="BH26" i="2"/>
  <c r="BG26" i="4" s="1"/>
  <c r="BH25" i="2"/>
  <c r="BG16" i="4" s="1"/>
  <c r="BH24" i="2"/>
  <c r="BG6" i="4" s="1"/>
  <c r="BH15" i="2"/>
  <c r="BG5" i="4" s="1"/>
  <c r="BH16" i="2"/>
  <c r="BG15" i="4" s="1"/>
  <c r="BH17" i="2"/>
  <c r="BG25" i="4" s="1"/>
  <c r="BI25" i="2"/>
  <c r="BH16" i="4" s="1"/>
  <c r="BI26" i="2"/>
  <c r="BH26" i="4" s="1"/>
  <c r="BI24" i="2"/>
  <c r="BH6" i="4" s="1"/>
  <c r="BR71" i="2"/>
  <c r="BQ31" i="4" s="1"/>
  <c r="BR70" i="2"/>
  <c r="BQ21" i="4" s="1"/>
  <c r="BR69" i="2"/>
  <c r="BQ11" i="4" s="1"/>
  <c r="BM43" i="2"/>
  <c r="BL18" i="4" s="1"/>
  <c r="BM44" i="2"/>
  <c r="BL28" i="4" s="1"/>
  <c r="BM42" i="2"/>
  <c r="BL8" i="4" s="1"/>
  <c r="BS51" i="2"/>
  <c r="BR9" i="4" s="1"/>
  <c r="BS52" i="2"/>
  <c r="BR19" i="4" s="1"/>
  <c r="BS53" i="2"/>
  <c r="BR29" i="4" s="1"/>
  <c r="BL15" i="2"/>
  <c r="BK5" i="4" s="1"/>
  <c r="BL17" i="2"/>
  <c r="BK25" i="4" s="1"/>
  <c r="BL16" i="2"/>
  <c r="BK15" i="4" s="1"/>
  <c r="BO25" i="2"/>
  <c r="BN16" i="4" s="1"/>
  <c r="BO26" i="2"/>
  <c r="BN26" i="4" s="1"/>
  <c r="BO24" i="2"/>
  <c r="BN6" i="4" s="1"/>
  <c r="BH35" i="2"/>
  <c r="BG27" i="4" s="1"/>
  <c r="BH34" i="2"/>
  <c r="BG17" i="4" s="1"/>
  <c r="BH33" i="2"/>
  <c r="BG7" i="4" s="1"/>
  <c r="BP71" i="2"/>
  <c r="BO31" i="4" s="1"/>
  <c r="BP69" i="2"/>
  <c r="BO11" i="4" s="1"/>
  <c r="BP70" i="2"/>
  <c r="BO21" i="4" s="1"/>
  <c r="BN35" i="2"/>
  <c r="BM27" i="4" s="1"/>
  <c r="BN33" i="2"/>
  <c r="BM7" i="4" s="1"/>
  <c r="BN34" i="2"/>
  <c r="BM17" i="4" s="1"/>
  <c r="BJ34" i="2"/>
  <c r="BI17" i="4" s="1"/>
  <c r="BJ35" i="2"/>
  <c r="BI27" i="4" s="1"/>
  <c r="BJ33" i="2"/>
  <c r="BI7" i="4" s="1"/>
  <c r="BN70" i="2"/>
  <c r="BM21" i="4" s="1"/>
  <c r="BN71" i="2"/>
  <c r="BM31" i="4" s="1"/>
  <c r="BN69" i="2"/>
  <c r="BM11" i="4" s="1"/>
  <c r="BM34" i="2"/>
  <c r="BL17" i="4" s="1"/>
  <c r="BM35" i="2"/>
  <c r="BL27" i="4" s="1"/>
  <c r="BM33" i="2"/>
  <c r="BL7" i="4" s="1"/>
  <c r="BH62" i="2"/>
  <c r="BG30" i="4" s="1"/>
  <c r="BH60" i="2"/>
  <c r="BG10" i="4" s="1"/>
  <c r="BH61" i="2"/>
  <c r="BG20" i="4" s="1"/>
  <c r="BR25" i="2"/>
  <c r="BQ16" i="4" s="1"/>
  <c r="BR24" i="2"/>
  <c r="BQ6" i="4" s="1"/>
  <c r="BR26" i="2"/>
  <c r="BQ26" i="4" s="1"/>
  <c r="AQ16" i="2"/>
  <c r="AP15" i="4" s="1"/>
  <c r="AQ17" i="2"/>
  <c r="AP25" i="4" s="1"/>
  <c r="AQ15" i="2"/>
  <c r="AP5" i="4" s="1"/>
  <c r="AO42" i="2"/>
  <c r="AN8" i="4" s="1"/>
  <c r="AO43" i="2"/>
  <c r="AN18" i="4" s="1"/>
  <c r="AO44" i="2"/>
  <c r="AN28" i="4" s="1"/>
  <c r="AQ69" i="2"/>
  <c r="AP11" i="4" s="1"/>
  <c r="AQ71" i="2"/>
  <c r="AP31" i="4" s="1"/>
  <c r="AQ70" i="2"/>
  <c r="AP21" i="4" s="1"/>
  <c r="AQ8" i="2"/>
  <c r="AP24" i="4" s="1"/>
  <c r="AQ7" i="2"/>
  <c r="AP14" i="4" s="1"/>
  <c r="AQ6" i="2"/>
  <c r="AP4" i="4" s="1"/>
  <c r="AW15" i="2"/>
  <c r="AV5" i="4" s="1"/>
  <c r="AW16" i="2"/>
  <c r="AV15" i="4" s="1"/>
  <c r="AW17" i="2"/>
  <c r="AV25" i="4" s="1"/>
  <c r="AV69" i="2"/>
  <c r="AU11" i="4" s="1"/>
  <c r="AV71" i="2"/>
  <c r="AU31" i="4" s="1"/>
  <c r="AV70" i="2"/>
  <c r="AU21" i="4" s="1"/>
  <c r="AP25" i="2"/>
  <c r="AO16" i="4" s="1"/>
  <c r="AP24" i="2"/>
  <c r="AO6" i="4" s="1"/>
  <c r="AP26" i="2"/>
  <c r="AO26" i="4" s="1"/>
  <c r="AP62" i="2"/>
  <c r="AO30" i="4" s="1"/>
  <c r="AP60" i="2"/>
  <c r="AO10" i="4" s="1"/>
  <c r="AP61" i="2"/>
  <c r="AO20" i="4" s="1"/>
  <c r="AW69" i="2"/>
  <c r="AV11" i="4" s="1"/>
  <c r="AW71" i="2"/>
  <c r="AV31" i="4" s="1"/>
  <c r="AW70" i="2"/>
  <c r="AV21" i="4" s="1"/>
  <c r="AU35" i="2"/>
  <c r="AT27" i="4" s="1"/>
  <c r="AU34" i="2"/>
  <c r="AT17" i="4" s="1"/>
  <c r="AU33" i="2"/>
  <c r="AT7" i="4" s="1"/>
  <c r="AW44" i="2"/>
  <c r="AV28" i="4" s="1"/>
  <c r="AW42" i="2"/>
  <c r="AV8" i="4" s="1"/>
  <c r="AW43" i="2"/>
  <c r="AV18" i="4" s="1"/>
  <c r="AT42" i="2"/>
  <c r="AS8" i="4" s="1"/>
  <c r="AT44" i="2"/>
  <c r="AS28" i="4" s="1"/>
  <c r="AT43" i="2"/>
  <c r="AS18" i="4" s="1"/>
  <c r="AR44" i="2"/>
  <c r="AQ28" i="4" s="1"/>
  <c r="AR42" i="2"/>
  <c r="AQ8" i="4" s="1"/>
  <c r="AR43" i="2"/>
  <c r="AQ18" i="4" s="1"/>
  <c r="AP42" i="2"/>
  <c r="AO8" i="4" s="1"/>
  <c r="AP43" i="2"/>
  <c r="AO18" i="4" s="1"/>
  <c r="AP44" i="2"/>
  <c r="AO28" i="4" s="1"/>
  <c r="AW25" i="2"/>
  <c r="AV16" i="4" s="1"/>
  <c r="AW26" i="2"/>
  <c r="AV26" i="4" s="1"/>
  <c r="AW24" i="2"/>
  <c r="AV6" i="4" s="1"/>
  <c r="AT53" i="2"/>
  <c r="AS29" i="4" s="1"/>
  <c r="AT52" i="2"/>
  <c r="AS19" i="4" s="1"/>
  <c r="AT51" i="2"/>
  <c r="AS9" i="4" s="1"/>
  <c r="AW62" i="2"/>
  <c r="AV30" i="4" s="1"/>
  <c r="AW60" i="2"/>
  <c r="AV10" i="4" s="1"/>
  <c r="AW61" i="2"/>
  <c r="AV20" i="4" s="1"/>
  <c r="AT35" i="2"/>
  <c r="AS27" i="4" s="1"/>
  <c r="AT33" i="2"/>
  <c r="AS7" i="4" s="1"/>
  <c r="AT34" i="2"/>
  <c r="AS17" i="4" s="1"/>
  <c r="AZ6" i="2"/>
  <c r="AY4" i="4" s="1"/>
  <c r="AZ7" i="2"/>
  <c r="AY14" i="4" s="1"/>
  <c r="AZ8" i="2"/>
  <c r="AY24" i="4" s="1"/>
  <c r="AV6" i="2"/>
  <c r="AU4" i="4" s="1"/>
  <c r="AV7" i="2"/>
  <c r="AU14" i="4" s="1"/>
  <c r="AV8" i="2"/>
  <c r="AU24" i="4" s="1"/>
  <c r="AU8" i="2"/>
  <c r="AT24" i="4" s="1"/>
  <c r="AU7" i="2"/>
  <c r="AT14" i="4" s="1"/>
  <c r="AU6" i="2"/>
  <c r="AT4" i="4" s="1"/>
  <c r="AQ43" i="2"/>
  <c r="AP18" i="4" s="1"/>
  <c r="AQ44" i="2"/>
  <c r="AP28" i="4" s="1"/>
  <c r="AQ42" i="2"/>
  <c r="AP8" i="4" s="1"/>
  <c r="AW33" i="2"/>
  <c r="AV7" i="4" s="1"/>
  <c r="AW35" i="2"/>
  <c r="AV27" i="4" s="1"/>
  <c r="AW34" i="2"/>
  <c r="AV17" i="4" s="1"/>
  <c r="AX33" i="2"/>
  <c r="AW7" i="4" s="1"/>
  <c r="AX35" i="2"/>
  <c r="AW27" i="4" s="1"/>
  <c r="AX34" i="2"/>
  <c r="AW17" i="4" s="1"/>
  <c r="AY61" i="2"/>
  <c r="AX20" i="4" s="1"/>
  <c r="AY62" i="2"/>
  <c r="AX30" i="4" s="1"/>
  <c r="AY60" i="2"/>
  <c r="AX10" i="4" s="1"/>
  <c r="AR33" i="2"/>
  <c r="AQ7" i="4" s="1"/>
  <c r="AR35" i="2"/>
  <c r="AQ27" i="4" s="1"/>
  <c r="AR34" i="2"/>
  <c r="AQ17" i="4" s="1"/>
  <c r="AV61" i="2"/>
  <c r="AU20" i="4" s="1"/>
  <c r="AV62" i="2"/>
  <c r="AU30" i="4" s="1"/>
  <c r="AV60" i="2"/>
  <c r="AU10" i="4" s="1"/>
  <c r="AQ53" i="2"/>
  <c r="AP29" i="4" s="1"/>
  <c r="AQ52" i="2"/>
  <c r="AP19" i="4" s="1"/>
  <c r="AQ51" i="2"/>
  <c r="AP9" i="4" s="1"/>
  <c r="AX53" i="2"/>
  <c r="AW29" i="4" s="1"/>
  <c r="AX51" i="2"/>
  <c r="AW9" i="4" s="1"/>
  <c r="AX52" i="2"/>
  <c r="AW19" i="4" s="1"/>
  <c r="AV17" i="2"/>
  <c r="AU25" i="4" s="1"/>
  <c r="AV15" i="2"/>
  <c r="AU5" i="4" s="1"/>
  <c r="AV16" i="2"/>
  <c r="AU15" i="4" s="1"/>
  <c r="AO7" i="2"/>
  <c r="AN14" i="4" s="1"/>
  <c r="AO8" i="2"/>
  <c r="AN24" i="4" s="1"/>
  <c r="AO6" i="2"/>
  <c r="AN4" i="4" s="1"/>
  <c r="AS43" i="2"/>
  <c r="AR18" i="4" s="1"/>
  <c r="AS42" i="2"/>
  <c r="AR8" i="4" s="1"/>
  <c r="AS44" i="2"/>
  <c r="AR28" i="4" s="1"/>
  <c r="AX25" i="2"/>
  <c r="AW16" i="4" s="1"/>
  <c r="AX26" i="2"/>
  <c r="AW26" i="4" s="1"/>
  <c r="AX24" i="2"/>
  <c r="AW6" i="4" s="1"/>
  <c r="AR60" i="2"/>
  <c r="AQ10" i="4" s="1"/>
  <c r="AR61" i="2"/>
  <c r="AQ20" i="4" s="1"/>
  <c r="AR62" i="2"/>
  <c r="AQ30" i="4" s="1"/>
  <c r="AU24" i="2"/>
  <c r="AT6" i="4" s="1"/>
  <c r="AU25" i="2"/>
  <c r="AT16" i="4" s="1"/>
  <c r="AU26" i="2"/>
  <c r="AT26" i="4" s="1"/>
  <c r="AT8" i="2"/>
  <c r="AS24" i="4" s="1"/>
  <c r="AT6" i="2"/>
  <c r="AS4" i="4" s="1"/>
  <c r="AT7" i="2"/>
  <c r="AS14" i="4" s="1"/>
  <c r="AT15" i="2"/>
  <c r="AS5" i="4" s="1"/>
  <c r="AT17" i="2"/>
  <c r="AS25" i="4" s="1"/>
  <c r="AT16" i="2"/>
  <c r="AS15" i="4" s="1"/>
  <c r="AX44" i="2"/>
  <c r="AW28" i="4" s="1"/>
  <c r="AX43" i="2"/>
  <c r="AW18" i="4" s="1"/>
  <c r="AX42" i="2"/>
  <c r="AW8" i="4" s="1"/>
  <c r="AO15" i="2"/>
  <c r="AN5" i="4" s="1"/>
  <c r="AO17" i="2"/>
  <c r="AN25" i="4" s="1"/>
  <c r="AO16" i="2"/>
  <c r="AN15" i="4" s="1"/>
  <c r="AT69" i="2"/>
  <c r="AS11" i="4" s="1"/>
  <c r="AT71" i="2"/>
  <c r="AS31" i="4" s="1"/>
  <c r="AT70" i="2"/>
  <c r="AS21" i="4" s="1"/>
  <c r="AU61" i="2"/>
  <c r="AT20" i="4" s="1"/>
  <c r="AU60" i="2"/>
  <c r="AT10" i="4" s="1"/>
  <c r="AU62" i="2"/>
  <c r="AT30" i="4" s="1"/>
  <c r="AS17" i="2"/>
  <c r="AR25" i="4" s="1"/>
  <c r="AS16" i="2"/>
  <c r="AR15" i="4" s="1"/>
  <c r="AS15" i="2"/>
  <c r="AR5" i="4" s="1"/>
  <c r="AP52" i="2"/>
  <c r="AO19" i="4" s="1"/>
  <c r="AP53" i="2"/>
  <c r="AO29" i="4" s="1"/>
  <c r="AP51" i="2"/>
  <c r="AO9" i="4" s="1"/>
  <c r="AY52" i="2"/>
  <c r="AX19" i="4" s="1"/>
  <c r="AY53" i="2"/>
  <c r="AX29" i="4" s="1"/>
  <c r="AY51" i="2"/>
  <c r="AX9" i="4" s="1"/>
  <c r="AW51" i="2"/>
  <c r="AV9" i="4" s="1"/>
  <c r="AW52" i="2"/>
  <c r="AV19" i="4" s="1"/>
  <c r="AW53" i="2"/>
  <c r="AV29" i="4" s="1"/>
  <c r="AQ24" i="2"/>
  <c r="AP6" i="4" s="1"/>
  <c r="AQ26" i="2"/>
  <c r="AP26" i="4" s="1"/>
  <c r="AQ25" i="2"/>
  <c r="AP16" i="4" s="1"/>
  <c r="AT24" i="2"/>
  <c r="AS6" i="4" s="1"/>
  <c r="AT25" i="2"/>
  <c r="AS16" i="4" s="1"/>
  <c r="AT26" i="2"/>
  <c r="AS26" i="4" s="1"/>
  <c r="AR71" i="2"/>
  <c r="AQ31" i="4" s="1"/>
  <c r="AR70" i="2"/>
  <c r="AQ21" i="4" s="1"/>
  <c r="AR69" i="2"/>
  <c r="AQ11" i="4" s="1"/>
  <c r="AQ62" i="2"/>
  <c r="AP30" i="4" s="1"/>
  <c r="AQ61" i="2"/>
  <c r="AP20" i="4" s="1"/>
  <c r="AQ60" i="2"/>
  <c r="AP10" i="4" s="1"/>
  <c r="AS6" i="2"/>
  <c r="AR4" i="4" s="1"/>
  <c r="AS7" i="2"/>
  <c r="AR14" i="4" s="1"/>
  <c r="AS8" i="2"/>
  <c r="AR24" i="4" s="1"/>
  <c r="AR6" i="2"/>
  <c r="AQ4" i="4" s="1"/>
  <c r="AR8" i="2"/>
  <c r="AQ24" i="4" s="1"/>
  <c r="AR7" i="2"/>
  <c r="AQ14" i="4" s="1"/>
  <c r="AP8" i="2"/>
  <c r="AO24" i="4" s="1"/>
  <c r="AP6" i="2"/>
  <c r="AO4" i="4" s="1"/>
  <c r="AP7" i="2"/>
  <c r="AO14" i="4" s="1"/>
  <c r="AZ35" i="2"/>
  <c r="AY27" i="4" s="1"/>
  <c r="AZ34" i="2"/>
  <c r="AY17" i="4" s="1"/>
  <c r="AZ33" i="2"/>
  <c r="AY7" i="4" s="1"/>
  <c r="AV35" i="2"/>
  <c r="AU27" i="4" s="1"/>
  <c r="AV34" i="2"/>
  <c r="AU17" i="4" s="1"/>
  <c r="AV33" i="2"/>
  <c r="AU7" i="4" s="1"/>
  <c r="AP35" i="2"/>
  <c r="AO27" i="4" s="1"/>
  <c r="AP33" i="2"/>
  <c r="AO7" i="4" s="1"/>
  <c r="AP34" i="2"/>
  <c r="AO17" i="4" s="1"/>
  <c r="AP71" i="2"/>
  <c r="AO31" i="4" s="1"/>
  <c r="AP69" i="2"/>
  <c r="AO11" i="4" s="1"/>
  <c r="AP70" i="2"/>
  <c r="AO21" i="4" s="1"/>
  <c r="AY42" i="2"/>
  <c r="AX8" i="4" s="1"/>
  <c r="AY43" i="2"/>
  <c r="AX18" i="4" s="1"/>
  <c r="AY44" i="2"/>
  <c r="AX28" i="4" s="1"/>
  <c r="AP16" i="2"/>
  <c r="AO15" i="4" s="1"/>
  <c r="AP15" i="2"/>
  <c r="AO5" i="4" s="1"/>
  <c r="AP17" i="2"/>
  <c r="AO25" i="4" s="1"/>
  <c r="AY71" i="2"/>
  <c r="AX31" i="4" s="1"/>
  <c r="AY69" i="2"/>
  <c r="AX11" i="4" s="1"/>
  <c r="AY70" i="2"/>
  <c r="AX21" i="4" s="1"/>
  <c r="AY34" i="2"/>
  <c r="AX17" i="4" s="1"/>
  <c r="AY35" i="2"/>
  <c r="AX27" i="4" s="1"/>
  <c r="AY33" i="2"/>
  <c r="AX7" i="4" s="1"/>
  <c r="AV26" i="2"/>
  <c r="AU26" i="4" s="1"/>
  <c r="AV24" i="2"/>
  <c r="AU6" i="4" s="1"/>
  <c r="AV25" i="2"/>
  <c r="AU16" i="4" s="1"/>
  <c r="AV53" i="2"/>
  <c r="AU29" i="4" s="1"/>
  <c r="AV52" i="2"/>
  <c r="AU19" i="4" s="1"/>
  <c r="AV51" i="2"/>
  <c r="AU9" i="4" s="1"/>
  <c r="AO51" i="2"/>
  <c r="AN9" i="4" s="1"/>
  <c r="AO52" i="2"/>
  <c r="AN19" i="4" s="1"/>
  <c r="AO53" i="2"/>
  <c r="AN29" i="4" s="1"/>
  <c r="AZ53" i="2"/>
  <c r="AY29" i="4" s="1"/>
  <c r="AZ51" i="2"/>
  <c r="AY9" i="4" s="1"/>
  <c r="AZ52" i="2"/>
  <c r="AY19" i="4" s="1"/>
  <c r="AU44" i="2"/>
  <c r="AT28" i="4" s="1"/>
  <c r="AU43" i="2"/>
  <c r="AT18" i="4" s="1"/>
  <c r="AU42" i="2"/>
  <c r="AT8" i="4" s="1"/>
  <c r="AZ26" i="2"/>
  <c r="AY26" i="4" s="1"/>
  <c r="AZ24" i="2"/>
  <c r="AY6" i="4" s="1"/>
  <c r="AZ25" i="2"/>
  <c r="AY16" i="4" s="1"/>
  <c r="AY8" i="2"/>
  <c r="AX24" i="4" s="1"/>
  <c r="AY7" i="2"/>
  <c r="AX14" i="4" s="1"/>
  <c r="AY6" i="2"/>
  <c r="AX4" i="4" s="1"/>
  <c r="AU69" i="2"/>
  <c r="AT11" i="4" s="1"/>
  <c r="AU70" i="2"/>
  <c r="AT21" i="4" s="1"/>
  <c r="AU71" i="2"/>
  <c r="AT31" i="4" s="1"/>
  <c r="AS34" i="2"/>
  <c r="AR17" i="4" s="1"/>
  <c r="AS33" i="2"/>
  <c r="AR7" i="4" s="1"/>
  <c r="AS35" i="2"/>
  <c r="AR27" i="4" s="1"/>
  <c r="AR25" i="2"/>
  <c r="AQ16" i="4" s="1"/>
  <c r="AR24" i="2"/>
  <c r="AQ6" i="4" s="1"/>
  <c r="AR26" i="2"/>
  <c r="AQ26" i="4" s="1"/>
  <c r="AO71" i="2"/>
  <c r="AN31" i="4" s="1"/>
  <c r="AO69" i="2"/>
  <c r="AN11" i="4" s="1"/>
  <c r="AO70" i="2"/>
  <c r="AN21" i="4" s="1"/>
  <c r="AV42" i="2"/>
  <c r="AU8" i="4" s="1"/>
  <c r="AV43" i="2"/>
  <c r="AU18" i="4" s="1"/>
  <c r="AV44" i="2"/>
  <c r="AU28" i="4" s="1"/>
  <c r="AZ62" i="2"/>
  <c r="AY30" i="4" s="1"/>
  <c r="AZ61" i="2"/>
  <c r="AY20" i="4" s="1"/>
  <c r="AZ60" i="2"/>
  <c r="AY10" i="4" s="1"/>
  <c r="AO60" i="2"/>
  <c r="AN10" i="4" s="1"/>
  <c r="AO62" i="2"/>
  <c r="AN30" i="4" s="1"/>
  <c r="AO61" i="2"/>
  <c r="AN20" i="4" s="1"/>
  <c r="AX15" i="2"/>
  <c r="AW5" i="4" s="1"/>
  <c r="AX17" i="2"/>
  <c r="AW25" i="4" s="1"/>
  <c r="AX16" i="2"/>
  <c r="AW15" i="4" s="1"/>
  <c r="AY26" i="2"/>
  <c r="AX26" i="4" s="1"/>
  <c r="AY25" i="2"/>
  <c r="AX16" i="4" s="1"/>
  <c r="AY24" i="2"/>
  <c r="AX6" i="4" s="1"/>
  <c r="AR51" i="2"/>
  <c r="AQ9" i="4" s="1"/>
  <c r="AR53" i="2"/>
  <c r="AQ29" i="4" s="1"/>
  <c r="AR52" i="2"/>
  <c r="AQ19" i="4" s="1"/>
  <c r="AY15" i="2"/>
  <c r="AX5" i="4" s="1"/>
  <c r="AY16" i="2"/>
  <c r="AX15" i="4" s="1"/>
  <c r="AY17" i="2"/>
  <c r="AX25" i="4" s="1"/>
  <c r="AU17" i="2"/>
  <c r="AT25" i="4" s="1"/>
  <c r="AU16" i="2"/>
  <c r="AT15" i="4" s="1"/>
  <c r="AU15" i="2"/>
  <c r="AT5" i="4" s="1"/>
  <c r="AQ35" i="2"/>
  <c r="AP27" i="4" s="1"/>
  <c r="AQ33" i="2"/>
  <c r="AP7" i="4" s="1"/>
  <c r="AQ34" i="2"/>
  <c r="AP17" i="4" s="1"/>
  <c r="AW6" i="2"/>
  <c r="AV4" i="4" s="1"/>
  <c r="AW7" i="2"/>
  <c r="AV14" i="4" s="1"/>
  <c r="AW8" i="2"/>
  <c r="AV24" i="4" s="1"/>
  <c r="AX8" i="2"/>
  <c r="AW24" i="4" s="1"/>
  <c r="AX6" i="2"/>
  <c r="AW4" i="4" s="1"/>
  <c r="AX7" i="2"/>
  <c r="AW14" i="4" s="1"/>
  <c r="AU51" i="2"/>
  <c r="AT9" i="4" s="1"/>
  <c r="AU52" i="2"/>
  <c r="AT19" i="4" s="1"/>
  <c r="AU53" i="2"/>
  <c r="AT29" i="4" s="1"/>
  <c r="AZ16" i="2"/>
  <c r="AY15" i="4" s="1"/>
  <c r="AZ17" i="2"/>
  <c r="AY25" i="4" s="1"/>
  <c r="AZ15" i="2"/>
  <c r="AY5" i="4" s="1"/>
  <c r="AO34" i="2"/>
  <c r="AN17" i="4" s="1"/>
  <c r="AO33" i="2"/>
  <c r="AN7" i="4" s="1"/>
  <c r="AO35" i="2"/>
  <c r="AN27" i="4" s="1"/>
  <c r="AX61" i="2"/>
  <c r="AW20" i="4" s="1"/>
  <c r="AX62" i="2"/>
  <c r="AW30" i="4" s="1"/>
  <c r="AX60" i="2"/>
  <c r="AW10" i="4" s="1"/>
  <c r="AR15" i="2"/>
  <c r="AQ5" i="4" s="1"/>
  <c r="AR17" i="2"/>
  <c r="AQ25" i="4" s="1"/>
  <c r="AR16" i="2"/>
  <c r="AQ15" i="4" s="1"/>
  <c r="AT60" i="2"/>
  <c r="AS10" i="4" s="1"/>
  <c r="AT62" i="2"/>
  <c r="AS30" i="4" s="1"/>
  <c r="AT61" i="2"/>
  <c r="AS20" i="4" s="1"/>
  <c r="AS51" i="2"/>
  <c r="AR9" i="4" s="1"/>
  <c r="AS52" i="2"/>
  <c r="AR19" i="4" s="1"/>
  <c r="AS53" i="2"/>
  <c r="AR29" i="4" s="1"/>
  <c r="AX71" i="2"/>
  <c r="AW31" i="4" s="1"/>
  <c r="AX69" i="2"/>
  <c r="AW11" i="4" s="1"/>
  <c r="AX70" i="2"/>
  <c r="AW21" i="4" s="1"/>
  <c r="AO26" i="2"/>
  <c r="AN26" i="4" s="1"/>
  <c r="AO25" i="2"/>
  <c r="AN16" i="4" s="1"/>
  <c r="AO24" i="2"/>
  <c r="AN6" i="4" s="1"/>
  <c r="AS69" i="2"/>
  <c r="AR11" i="4" s="1"/>
  <c r="AS71" i="2"/>
  <c r="AR31" i="4" s="1"/>
  <c r="AS70" i="2"/>
  <c r="AR21" i="4" s="1"/>
  <c r="AZ43" i="2"/>
  <c r="AY18" i="4" s="1"/>
  <c r="AZ42" i="2"/>
  <c r="AY8" i="4" s="1"/>
  <c r="AZ44" i="2"/>
  <c r="AY28" i="4" s="1"/>
  <c r="AS24" i="2"/>
  <c r="AR6" i="4" s="1"/>
  <c r="AS25" i="2"/>
  <c r="AR16" i="4" s="1"/>
  <c r="AS26" i="2"/>
  <c r="AR26" i="4" s="1"/>
  <c r="X24" i="2"/>
  <c r="W6" i="4" s="1"/>
  <c r="X25" i="2"/>
  <c r="W16" i="4" s="1"/>
  <c r="X26" i="2"/>
  <c r="W26" i="4" s="1"/>
  <c r="X7" i="2"/>
  <c r="W14" i="4" s="1"/>
  <c r="X6" i="2"/>
  <c r="W4" i="4" s="1"/>
  <c r="X8" i="2"/>
  <c r="W24" i="4" s="1"/>
  <c r="AE7" i="2"/>
  <c r="AD14" i="4" s="1"/>
  <c r="AE6" i="2"/>
  <c r="AD4" i="4" s="1"/>
  <c r="AE8" i="2"/>
  <c r="AD24" i="4" s="1"/>
  <c r="Y24" i="2"/>
  <c r="X6" i="4" s="1"/>
  <c r="Y25" i="2"/>
  <c r="X16" i="4" s="1"/>
  <c r="Y26" i="2"/>
  <c r="X26" i="4" s="1"/>
  <c r="AE26" i="2"/>
  <c r="AD26" i="4" s="1"/>
  <c r="AE24" i="2"/>
  <c r="AD6" i="4" s="1"/>
  <c r="AE25" i="2"/>
  <c r="AD16" i="4" s="1"/>
  <c r="V61" i="2"/>
  <c r="U20" i="4" s="1"/>
  <c r="V60" i="2"/>
  <c r="U10" i="4" s="1"/>
  <c r="V62" i="2"/>
  <c r="U30" i="4" s="1"/>
  <c r="AF51" i="2"/>
  <c r="AE9" i="4" s="1"/>
  <c r="AF53" i="2"/>
  <c r="AE29" i="4" s="1"/>
  <c r="AF52" i="2"/>
  <c r="AE19" i="4" s="1"/>
  <c r="W26" i="2"/>
  <c r="V26" i="4" s="1"/>
  <c r="W25" i="2"/>
  <c r="V16" i="4" s="1"/>
  <c r="W24" i="2"/>
  <c r="V6" i="4" s="1"/>
  <c r="X34" i="2"/>
  <c r="W17" i="4" s="1"/>
  <c r="X35" i="2"/>
  <c r="W27" i="4" s="1"/>
  <c r="X33" i="2"/>
  <c r="W7" i="4" s="1"/>
  <c r="AE69" i="2"/>
  <c r="AD11" i="4" s="1"/>
  <c r="AE70" i="2"/>
  <c r="AD21" i="4" s="1"/>
  <c r="AE71" i="2"/>
  <c r="AD31" i="4" s="1"/>
  <c r="V8" i="2"/>
  <c r="U24" i="4" s="1"/>
  <c r="V7" i="2"/>
  <c r="U14" i="4" s="1"/>
  <c r="V6" i="2"/>
  <c r="U4" i="4" s="1"/>
  <c r="AD71" i="2"/>
  <c r="AC31" i="4" s="1"/>
  <c r="AD69" i="2"/>
  <c r="AC11" i="4" s="1"/>
  <c r="AD70" i="2"/>
  <c r="AC21" i="4" s="1"/>
  <c r="Y15" i="2"/>
  <c r="X5" i="4" s="1"/>
  <c r="Y17" i="2"/>
  <c r="X25" i="4" s="1"/>
  <c r="Y16" i="2"/>
  <c r="X15" i="4" s="1"/>
  <c r="AG6" i="2"/>
  <c r="AF4" i="4" s="1"/>
  <c r="AG7" i="2"/>
  <c r="AF14" i="4" s="1"/>
  <c r="AG8" i="2"/>
  <c r="AF24" i="4" s="1"/>
  <c r="AB8" i="2"/>
  <c r="AA24" i="4" s="1"/>
  <c r="AB6" i="2"/>
  <c r="AA4" i="4" s="1"/>
  <c r="AB7" i="2"/>
  <c r="AA14" i="4" s="1"/>
  <c r="AF8" i="2"/>
  <c r="AE24" i="4" s="1"/>
  <c r="AF7" i="2"/>
  <c r="AE14" i="4" s="1"/>
  <c r="AF6" i="2"/>
  <c r="AE4" i="4" s="1"/>
  <c r="W6" i="2"/>
  <c r="V4" i="4" s="1"/>
  <c r="W7" i="2"/>
  <c r="V14" i="4" s="1"/>
  <c r="W8" i="2"/>
  <c r="V24" i="4" s="1"/>
  <c r="AB16" i="2"/>
  <c r="AA15" i="4" s="1"/>
  <c r="AB15" i="2"/>
  <c r="AA5" i="4" s="1"/>
  <c r="AB17" i="2"/>
  <c r="AA25" i="4" s="1"/>
  <c r="AC34" i="2"/>
  <c r="AB17" i="4" s="1"/>
  <c r="AC33" i="2"/>
  <c r="AB7" i="4" s="1"/>
  <c r="AC35" i="2"/>
  <c r="AB27" i="4" s="1"/>
  <c r="AG62" i="2"/>
  <c r="AF30" i="4" s="1"/>
  <c r="AG60" i="2"/>
  <c r="AF10" i="4" s="1"/>
  <c r="AG61" i="2"/>
  <c r="AF20" i="4" s="1"/>
  <c r="AF42" i="2"/>
  <c r="AE8" i="4" s="1"/>
  <c r="AF44" i="2"/>
  <c r="AE28" i="4" s="1"/>
  <c r="AF43" i="2"/>
  <c r="AE18" i="4" s="1"/>
  <c r="W62" i="2"/>
  <c r="V30" i="4" s="1"/>
  <c r="W60" i="2"/>
  <c r="V10" i="4" s="1"/>
  <c r="W61" i="2"/>
  <c r="V20" i="4" s="1"/>
  <c r="AD60" i="2"/>
  <c r="AC10" i="4" s="1"/>
  <c r="AD61" i="2"/>
  <c r="AC20" i="4" s="1"/>
  <c r="AD62" i="2"/>
  <c r="AC30" i="4" s="1"/>
  <c r="Z25" i="2"/>
  <c r="Y16" i="4" s="1"/>
  <c r="Z24" i="2"/>
  <c r="Y6" i="4" s="1"/>
  <c r="Z26" i="2"/>
  <c r="Y26" i="4" s="1"/>
  <c r="AE42" i="2"/>
  <c r="AD8" i="4" s="1"/>
  <c r="AE44" i="2"/>
  <c r="AD28" i="4" s="1"/>
  <c r="AE43" i="2"/>
  <c r="AD18" i="4" s="1"/>
  <c r="Z71" i="2"/>
  <c r="Y31" i="4" s="1"/>
  <c r="Z69" i="2"/>
  <c r="Y11" i="4" s="1"/>
  <c r="Z70" i="2"/>
  <c r="Y21" i="4" s="1"/>
  <c r="AB43" i="2"/>
  <c r="AA18" i="4" s="1"/>
  <c r="AB44" i="2"/>
  <c r="AA28" i="4" s="1"/>
  <c r="AB42" i="2"/>
  <c r="AA8" i="4" s="1"/>
  <c r="AA70" i="2"/>
  <c r="Z21" i="4" s="1"/>
  <c r="AA69" i="2"/>
  <c r="Z11" i="4" s="1"/>
  <c r="AA71" i="2"/>
  <c r="Z31" i="4" s="1"/>
  <c r="Z51" i="2"/>
  <c r="Y9" i="4" s="1"/>
  <c r="Z53" i="2"/>
  <c r="Y29" i="4" s="1"/>
  <c r="Z52" i="2"/>
  <c r="Y19" i="4" s="1"/>
  <c r="AG51" i="2"/>
  <c r="AF9" i="4" s="1"/>
  <c r="AG53" i="2"/>
  <c r="AF29" i="4" s="1"/>
  <c r="AG52" i="2"/>
  <c r="AF19" i="4" s="1"/>
  <c r="AD43" i="2"/>
  <c r="AC18" i="4" s="1"/>
  <c r="AD42" i="2"/>
  <c r="AC8" i="4" s="1"/>
  <c r="AD44" i="2"/>
  <c r="AC28" i="4" s="1"/>
  <c r="AC17" i="2"/>
  <c r="AB25" i="4" s="1"/>
  <c r="AC16" i="2"/>
  <c r="AB15" i="4" s="1"/>
  <c r="AC15" i="2"/>
  <c r="AB5" i="4" s="1"/>
  <c r="V52" i="2"/>
  <c r="U19" i="4" s="1"/>
  <c r="V53" i="2"/>
  <c r="U29" i="4" s="1"/>
  <c r="V51" i="2"/>
  <c r="U9" i="4" s="1"/>
  <c r="X43" i="2"/>
  <c r="W18" i="4" s="1"/>
  <c r="X42" i="2"/>
  <c r="W8" i="4" s="1"/>
  <c r="X44" i="2"/>
  <c r="W28" i="4" s="1"/>
  <c r="AF15" i="2"/>
  <c r="AE5" i="4" s="1"/>
  <c r="AF17" i="2"/>
  <c r="AE25" i="4" s="1"/>
  <c r="AF16" i="2"/>
  <c r="AE15" i="4" s="1"/>
  <c r="AA26" i="2"/>
  <c r="Z26" i="4" s="1"/>
  <c r="AA25" i="2"/>
  <c r="Z16" i="4" s="1"/>
  <c r="AA24" i="2"/>
  <c r="Z6" i="4" s="1"/>
  <c r="AD17" i="2"/>
  <c r="AC25" i="4" s="1"/>
  <c r="AD16" i="2"/>
  <c r="AC15" i="4" s="1"/>
  <c r="AD15" i="2"/>
  <c r="AC5" i="4" s="1"/>
  <c r="X53" i="2"/>
  <c r="W29" i="4" s="1"/>
  <c r="X51" i="2"/>
  <c r="W9" i="4" s="1"/>
  <c r="X52" i="2"/>
  <c r="W19" i="4" s="1"/>
  <c r="AF69" i="2"/>
  <c r="AE11" i="4" s="1"/>
  <c r="AF71" i="2"/>
  <c r="AE31" i="4" s="1"/>
  <c r="AF70" i="2"/>
  <c r="AE21" i="4" s="1"/>
  <c r="V71" i="2"/>
  <c r="U31" i="4" s="1"/>
  <c r="V70" i="2"/>
  <c r="U21" i="4" s="1"/>
  <c r="V69" i="2"/>
  <c r="U11" i="4" s="1"/>
  <c r="X61" i="2"/>
  <c r="W20" i="4" s="1"/>
  <c r="X62" i="2"/>
  <c r="W30" i="4" s="1"/>
  <c r="X60" i="2"/>
  <c r="W10" i="4" s="1"/>
  <c r="AB53" i="2"/>
  <c r="AA29" i="4" s="1"/>
  <c r="AB51" i="2"/>
  <c r="AA9" i="4" s="1"/>
  <c r="AB52" i="2"/>
  <c r="AA19" i="4" s="1"/>
  <c r="Z43" i="2"/>
  <c r="Y18" i="4" s="1"/>
  <c r="Z44" i="2"/>
  <c r="Y28" i="4" s="1"/>
  <c r="Z42" i="2"/>
  <c r="Y8" i="4" s="1"/>
  <c r="AB61" i="2"/>
  <c r="AA20" i="4" s="1"/>
  <c r="AB60" i="2"/>
  <c r="AA10" i="4" s="1"/>
  <c r="AB62" i="2"/>
  <c r="AA30" i="4" s="1"/>
  <c r="Y6" i="2"/>
  <c r="X4" i="4" s="1"/>
  <c r="Y7" i="2"/>
  <c r="X14" i="4" s="1"/>
  <c r="Y8" i="2"/>
  <c r="X24" i="4" s="1"/>
  <c r="Z8" i="2"/>
  <c r="Y24" i="4" s="1"/>
  <c r="Z6" i="2"/>
  <c r="Y4" i="4" s="1"/>
  <c r="Z7" i="2"/>
  <c r="Y14" i="4" s="1"/>
  <c r="AA44" i="2"/>
  <c r="Z28" i="4" s="1"/>
  <c r="AA42" i="2"/>
  <c r="Z8" i="4" s="1"/>
  <c r="AA43" i="2"/>
  <c r="Z18" i="4" s="1"/>
  <c r="AD26" i="2"/>
  <c r="AC26" i="4" s="1"/>
  <c r="AD24" i="2"/>
  <c r="AC6" i="4" s="1"/>
  <c r="AD25" i="2"/>
  <c r="AC16" i="4" s="1"/>
  <c r="AD35" i="2"/>
  <c r="AC27" i="4" s="1"/>
  <c r="AD33" i="2"/>
  <c r="AC7" i="4" s="1"/>
  <c r="AD34" i="2"/>
  <c r="AC17" i="4" s="1"/>
  <c r="AF62" i="2"/>
  <c r="AE30" i="4" s="1"/>
  <c r="AF61" i="2"/>
  <c r="AE20" i="4" s="1"/>
  <c r="AF60" i="2"/>
  <c r="AE10" i="4" s="1"/>
  <c r="Z62" i="2"/>
  <c r="Y30" i="4" s="1"/>
  <c r="Z60" i="2"/>
  <c r="Y10" i="4" s="1"/>
  <c r="Z61" i="2"/>
  <c r="Y20" i="4" s="1"/>
  <c r="W69" i="2"/>
  <c r="V11" i="4" s="1"/>
  <c r="W70" i="2"/>
  <c r="V21" i="4" s="1"/>
  <c r="W71" i="2"/>
  <c r="V31" i="4" s="1"/>
  <c r="Z33" i="2"/>
  <c r="Y7" i="4" s="1"/>
  <c r="Z35" i="2"/>
  <c r="Y27" i="4" s="1"/>
  <c r="Z34" i="2"/>
  <c r="Y17" i="4" s="1"/>
  <c r="V16" i="2"/>
  <c r="U15" i="4" s="1"/>
  <c r="V17" i="2"/>
  <c r="U25" i="4" s="1"/>
  <c r="V15" i="2"/>
  <c r="U5" i="4" s="1"/>
  <c r="AB70" i="2"/>
  <c r="AA21" i="4" s="1"/>
  <c r="AB71" i="2"/>
  <c r="AA31" i="4" s="1"/>
  <c r="AB69" i="2"/>
  <c r="AA11" i="4" s="1"/>
  <c r="AB33" i="2"/>
  <c r="AA7" i="4" s="1"/>
  <c r="AB35" i="2"/>
  <c r="AA27" i="4" s="1"/>
  <c r="AB34" i="2"/>
  <c r="AA17" i="4" s="1"/>
  <c r="AG42" i="2"/>
  <c r="AF8" i="4" s="1"/>
  <c r="AG44" i="2"/>
  <c r="AF28" i="4" s="1"/>
  <c r="AG43" i="2"/>
  <c r="AF18" i="4" s="1"/>
  <c r="AF26" i="2"/>
  <c r="AE26" i="4" s="1"/>
  <c r="AF24" i="2"/>
  <c r="AE6" i="4" s="1"/>
  <c r="AF25" i="2"/>
  <c r="AE16" i="4" s="1"/>
  <c r="X15" i="2"/>
  <c r="W5" i="4" s="1"/>
  <c r="X16" i="2"/>
  <c r="W15" i="4" s="1"/>
  <c r="X17" i="2"/>
  <c r="W25" i="4" s="1"/>
  <c r="V43" i="2"/>
  <c r="U18" i="4" s="1"/>
  <c r="V42" i="2"/>
  <c r="U8" i="4" s="1"/>
  <c r="V44" i="2"/>
  <c r="U28" i="4" s="1"/>
  <c r="AC51" i="2"/>
  <c r="AB9" i="4" s="1"/>
  <c r="AC52" i="2"/>
  <c r="AB19" i="4" s="1"/>
  <c r="AC53" i="2"/>
  <c r="AB29" i="4" s="1"/>
  <c r="AG33" i="2"/>
  <c r="AF7" i="4" s="1"/>
  <c r="AG35" i="2"/>
  <c r="AF27" i="4" s="1"/>
  <c r="AG34" i="2"/>
  <c r="AF17" i="4" s="1"/>
  <c r="AB24" i="2"/>
  <c r="AA6" i="4" s="1"/>
  <c r="AB26" i="2"/>
  <c r="AA26" i="4" s="1"/>
  <c r="AB25" i="2"/>
  <c r="AA16" i="4" s="1"/>
  <c r="W35" i="2"/>
  <c r="V27" i="4" s="1"/>
  <c r="W33" i="2"/>
  <c r="V7" i="4" s="1"/>
  <c r="W34" i="2"/>
  <c r="V17" i="4" s="1"/>
  <c r="AC61" i="2"/>
  <c r="AB20" i="4" s="1"/>
  <c r="AC60" i="2"/>
  <c r="AB10" i="4" s="1"/>
  <c r="AC62" i="2"/>
  <c r="AB30" i="4" s="1"/>
  <c r="AD53" i="2"/>
  <c r="AC29" i="4" s="1"/>
  <c r="AD52" i="2"/>
  <c r="AC19" i="4" s="1"/>
  <c r="AD51" i="2"/>
  <c r="AC9" i="4" s="1"/>
  <c r="AG16" i="2"/>
  <c r="AF15" i="4" s="1"/>
  <c r="AG17" i="2"/>
  <c r="AF25" i="4" s="1"/>
  <c r="AG15" i="2"/>
  <c r="AF5" i="4" s="1"/>
  <c r="Y69" i="2"/>
  <c r="X11" i="4" s="1"/>
  <c r="Y70" i="2"/>
  <c r="X21" i="4" s="1"/>
  <c r="Y71" i="2"/>
  <c r="X31" i="4" s="1"/>
  <c r="Y51" i="2"/>
  <c r="X9" i="4" s="1"/>
  <c r="Y52" i="2"/>
  <c r="X19" i="4" s="1"/>
  <c r="Y53" i="2"/>
  <c r="X29" i="4" s="1"/>
  <c r="AA62" i="2"/>
  <c r="Z30" i="4" s="1"/>
  <c r="AA60" i="2"/>
  <c r="Z10" i="4" s="1"/>
  <c r="AA61" i="2"/>
  <c r="Z20" i="4" s="1"/>
  <c r="AG26" i="2"/>
  <c r="AF26" i="4" s="1"/>
  <c r="AG24" i="2"/>
  <c r="AF6" i="4" s="1"/>
  <c r="AG25" i="2"/>
  <c r="AF16" i="4" s="1"/>
  <c r="AA35" i="2"/>
  <c r="Z27" i="4" s="1"/>
  <c r="AA33" i="2"/>
  <c r="Z7" i="4" s="1"/>
  <c r="AA34" i="2"/>
  <c r="Z17" i="4" s="1"/>
  <c r="Y61" i="2"/>
  <c r="X20" i="4" s="1"/>
  <c r="Y60" i="2"/>
  <c r="X10" i="4" s="1"/>
  <c r="Y62" i="2"/>
  <c r="X30" i="4" s="1"/>
  <c r="AC42" i="2"/>
  <c r="AB8" i="4" s="1"/>
  <c r="AC44" i="2"/>
  <c r="AB28" i="4" s="1"/>
  <c r="AC43" i="2"/>
  <c r="AB18" i="4" s="1"/>
  <c r="AF35" i="2"/>
  <c r="AE27" i="4" s="1"/>
  <c r="AF33" i="2"/>
  <c r="AE7" i="4" s="1"/>
  <c r="AF34" i="2"/>
  <c r="AE17" i="4" s="1"/>
  <c r="Y35" i="2"/>
  <c r="X27" i="4" s="1"/>
  <c r="Y34" i="2"/>
  <c r="X17" i="4" s="1"/>
  <c r="Y33" i="2"/>
  <c r="X7" i="4" s="1"/>
  <c r="AC7" i="2"/>
  <c r="AB14" i="4" s="1"/>
  <c r="AC6" i="2"/>
  <c r="AB4" i="4" s="1"/>
  <c r="AC8" i="2"/>
  <c r="AB24" i="4" s="1"/>
  <c r="AD7" i="2"/>
  <c r="AC14" i="4" s="1"/>
  <c r="AD8" i="2"/>
  <c r="AC24" i="4" s="1"/>
  <c r="AD6" i="2"/>
  <c r="AC4" i="4" s="1"/>
  <c r="AA7" i="2"/>
  <c r="Z14" i="4" s="1"/>
  <c r="AA8" i="2"/>
  <c r="Z24" i="4" s="1"/>
  <c r="AA6" i="2"/>
  <c r="Z4" i="4" s="1"/>
  <c r="W52" i="2"/>
  <c r="V19" i="4" s="1"/>
  <c r="W51" i="2"/>
  <c r="V9" i="4" s="1"/>
  <c r="W53" i="2"/>
  <c r="V29" i="4" s="1"/>
  <c r="AE15" i="2"/>
  <c r="AD5" i="4" s="1"/>
  <c r="AE16" i="2"/>
  <c r="AD15" i="4" s="1"/>
  <c r="AE17" i="2"/>
  <c r="AD25" i="4" s="1"/>
  <c r="Z16" i="2"/>
  <c r="Y15" i="4" s="1"/>
  <c r="Z17" i="2"/>
  <c r="Y25" i="4" s="1"/>
  <c r="Z15" i="2"/>
  <c r="Y5" i="4" s="1"/>
  <c r="W15" i="2"/>
  <c r="V5" i="4" s="1"/>
  <c r="W16" i="2"/>
  <c r="V15" i="4" s="1"/>
  <c r="W17" i="2"/>
  <c r="V25" i="4" s="1"/>
  <c r="X70" i="2"/>
  <c r="W21" i="4" s="1"/>
  <c r="X71" i="2"/>
  <c r="W31" i="4" s="1"/>
  <c r="X69" i="2"/>
  <c r="W11" i="4" s="1"/>
  <c r="AG70" i="2"/>
  <c r="AF21" i="4" s="1"/>
  <c r="AG69" i="2"/>
  <c r="AF11" i="4" s="1"/>
  <c r="AG71" i="2"/>
  <c r="AF31" i="4" s="1"/>
  <c r="AC26" i="2"/>
  <c r="AB26" i="4" s="1"/>
  <c r="AC24" i="2"/>
  <c r="AB6" i="4" s="1"/>
  <c r="AC25" i="2"/>
  <c r="AB16" i="4" s="1"/>
  <c r="V24" i="2"/>
  <c r="U6" i="4" s="1"/>
  <c r="V25" i="2"/>
  <c r="U16" i="4" s="1"/>
  <c r="V26" i="2"/>
  <c r="U26" i="4" s="1"/>
  <c r="AE60" i="2"/>
  <c r="AD10" i="4" s="1"/>
  <c r="AE61" i="2"/>
  <c r="AD20" i="4" s="1"/>
  <c r="AE62" i="2"/>
  <c r="AD30" i="4" s="1"/>
  <c r="V34" i="2"/>
  <c r="U17" i="4" s="1"/>
  <c r="V35" i="2"/>
  <c r="U27" i="4" s="1"/>
  <c r="V33" i="2"/>
  <c r="U7" i="4" s="1"/>
  <c r="Y43" i="2"/>
  <c r="X18" i="4" s="1"/>
  <c r="Y42" i="2"/>
  <c r="X8" i="4" s="1"/>
  <c r="Y44" i="2"/>
  <c r="X28" i="4" s="1"/>
  <c r="W43" i="2"/>
  <c r="V18" i="4" s="1"/>
  <c r="W42" i="2"/>
  <c r="V8" i="4" s="1"/>
  <c r="W44" i="2"/>
  <c r="V28" i="4" s="1"/>
  <c r="AA53" i="2"/>
  <c r="Z29" i="4" s="1"/>
  <c r="AA51" i="2"/>
  <c r="Z9" i="4" s="1"/>
  <c r="AA52" i="2"/>
  <c r="Z19" i="4" s="1"/>
  <c r="AE34" i="2"/>
  <c r="AD17" i="4" s="1"/>
  <c r="AE33" i="2"/>
  <c r="AD7" i="4" s="1"/>
  <c r="AE35" i="2"/>
  <c r="AD27" i="4" s="1"/>
  <c r="G60" i="2"/>
  <c r="G62" i="2"/>
  <c r="G61" i="2"/>
  <c r="I17" i="2"/>
  <c r="I16" i="2"/>
  <c r="I15" i="2"/>
  <c r="J15" i="2"/>
  <c r="J17" i="2"/>
  <c r="J16" i="2"/>
  <c r="I61" i="2"/>
  <c r="I62" i="2"/>
  <c r="I60" i="2"/>
  <c r="E70" i="2"/>
  <c r="E71" i="2"/>
  <c r="E69" i="2"/>
  <c r="G34" i="2"/>
  <c r="G33" i="2"/>
  <c r="G35" i="2"/>
  <c r="C25" i="2"/>
  <c r="C26" i="2"/>
  <c r="C24" i="2"/>
  <c r="E51" i="2"/>
  <c r="E52" i="2"/>
  <c r="E53" i="2"/>
  <c r="E34" i="2"/>
  <c r="E33" i="2"/>
  <c r="E35" i="2"/>
  <c r="N24" i="2"/>
  <c r="N25" i="2"/>
  <c r="N26" i="2"/>
  <c r="F51" i="2"/>
  <c r="F53" i="2"/>
  <c r="F52" i="2"/>
  <c r="G69" i="2"/>
  <c r="G71" i="2"/>
  <c r="G70" i="2"/>
  <c r="M51" i="2"/>
  <c r="M53" i="2"/>
  <c r="M52" i="2"/>
  <c r="D33" i="2"/>
  <c r="D35" i="2"/>
  <c r="D34" i="2"/>
  <c r="D44" i="2"/>
  <c r="D43" i="2"/>
  <c r="D42" i="2"/>
  <c r="M8" i="2"/>
  <c r="M6" i="2"/>
  <c r="M7" i="2"/>
  <c r="N8" i="2"/>
  <c r="N7" i="2"/>
  <c r="N6" i="2"/>
  <c r="F8" i="2"/>
  <c r="F7" i="2"/>
  <c r="F6" i="2"/>
  <c r="N15" i="2"/>
  <c r="N17" i="2"/>
  <c r="N16" i="2"/>
  <c r="J69" i="2"/>
  <c r="J70" i="2"/>
  <c r="J71" i="2"/>
  <c r="K53" i="2"/>
  <c r="K51" i="2"/>
  <c r="K52" i="2"/>
  <c r="N34" i="2"/>
  <c r="N33" i="2"/>
  <c r="N35" i="2"/>
  <c r="M16" i="2"/>
  <c r="M15" i="2"/>
  <c r="M17" i="2"/>
  <c r="I53" i="2"/>
  <c r="I51" i="2"/>
  <c r="I52" i="2"/>
  <c r="K26" i="2"/>
  <c r="K25" i="2"/>
  <c r="K24" i="2"/>
  <c r="N44" i="2"/>
  <c r="N43" i="2"/>
  <c r="N42" i="2"/>
  <c r="J51" i="2"/>
  <c r="J53" i="2"/>
  <c r="J52" i="2"/>
  <c r="L16" i="2"/>
  <c r="L17" i="2"/>
  <c r="L15" i="2"/>
  <c r="K44" i="2"/>
  <c r="K43" i="2"/>
  <c r="K42" i="2"/>
  <c r="G52" i="2"/>
  <c r="G53" i="2"/>
  <c r="G51" i="2"/>
  <c r="M70" i="2"/>
  <c r="M71" i="2"/>
  <c r="M69" i="2"/>
  <c r="H42" i="2"/>
  <c r="H44" i="2"/>
  <c r="H43" i="2"/>
  <c r="I70" i="2"/>
  <c r="I69" i="2"/>
  <c r="I71" i="2"/>
  <c r="K69" i="2"/>
  <c r="K70" i="2"/>
  <c r="K71" i="2"/>
  <c r="G16" i="2"/>
  <c r="G17" i="2"/>
  <c r="G15" i="2"/>
  <c r="I26" i="2"/>
  <c r="I24" i="2"/>
  <c r="I25" i="2"/>
  <c r="L42" i="2"/>
  <c r="L44" i="2"/>
  <c r="L43" i="2"/>
  <c r="N51" i="2"/>
  <c r="N53" i="2"/>
  <c r="N52" i="2"/>
  <c r="J35" i="2"/>
  <c r="J33" i="2"/>
  <c r="J34" i="2"/>
  <c r="M34" i="2"/>
  <c r="M35" i="2"/>
  <c r="M33" i="2"/>
  <c r="K8" i="2"/>
  <c r="K6" i="2"/>
  <c r="K7" i="2"/>
  <c r="L6" i="2"/>
  <c r="L7" i="2"/>
  <c r="L8" i="2"/>
  <c r="E7" i="2"/>
  <c r="E8" i="2"/>
  <c r="E6" i="2"/>
  <c r="D61" i="2"/>
  <c r="D60" i="2"/>
  <c r="D62" i="2"/>
  <c r="L34" i="2"/>
  <c r="L33" i="2"/>
  <c r="L35" i="2"/>
  <c r="F69" i="2"/>
  <c r="F71" i="2"/>
  <c r="F70" i="2"/>
  <c r="M60" i="2"/>
  <c r="M61" i="2"/>
  <c r="M62" i="2"/>
  <c r="H24" i="2"/>
  <c r="H25" i="2"/>
  <c r="H26" i="2"/>
  <c r="I34" i="2"/>
  <c r="I35" i="2"/>
  <c r="I33" i="2"/>
  <c r="C51" i="2"/>
  <c r="C52" i="2"/>
  <c r="C53" i="2"/>
  <c r="L69" i="2"/>
  <c r="L70" i="2"/>
  <c r="L71" i="2"/>
  <c r="K34" i="2"/>
  <c r="K33" i="2"/>
  <c r="K35" i="2"/>
  <c r="G26" i="2"/>
  <c r="G24" i="2"/>
  <c r="G25" i="2"/>
  <c r="E17" i="2"/>
  <c r="E15" i="2"/>
  <c r="E16" i="2"/>
  <c r="I44" i="2"/>
  <c r="I42" i="2"/>
  <c r="I43" i="2"/>
  <c r="D69" i="2"/>
  <c r="D71" i="2"/>
  <c r="D70" i="2"/>
  <c r="N60" i="2"/>
  <c r="N61" i="2"/>
  <c r="N62" i="2"/>
  <c r="G44" i="2"/>
  <c r="G42" i="2"/>
  <c r="G43" i="2"/>
  <c r="J44" i="2"/>
  <c r="J42" i="2"/>
  <c r="J43" i="2"/>
  <c r="H60" i="2"/>
  <c r="H62" i="2"/>
  <c r="H61" i="2"/>
  <c r="C15" i="2"/>
  <c r="C17" i="2"/>
  <c r="C16" i="2"/>
  <c r="H33" i="2"/>
  <c r="H34" i="2"/>
  <c r="H35" i="2"/>
  <c r="I8" i="2"/>
  <c r="I6" i="2"/>
  <c r="I7" i="2"/>
  <c r="J8" i="2"/>
  <c r="J7" i="2"/>
  <c r="J6" i="2"/>
  <c r="D8" i="2"/>
  <c r="D7" i="2"/>
  <c r="D6" i="2"/>
  <c r="F44" i="2"/>
  <c r="F43" i="2"/>
  <c r="F42" i="2"/>
  <c r="D25" i="2"/>
  <c r="D26" i="2"/>
  <c r="D24" i="2"/>
  <c r="F17" i="2"/>
  <c r="F15" i="2"/>
  <c r="F16" i="2"/>
  <c r="F60" i="2"/>
  <c r="F61" i="2"/>
  <c r="F62" i="2"/>
  <c r="L24" i="2"/>
  <c r="L25" i="2"/>
  <c r="L26" i="2"/>
  <c r="H69" i="2"/>
  <c r="H70" i="2"/>
  <c r="H71" i="2"/>
  <c r="E26" i="2"/>
  <c r="E24" i="2"/>
  <c r="E25" i="2"/>
  <c r="N69" i="2"/>
  <c r="N71" i="2"/>
  <c r="N70" i="2"/>
  <c r="C61" i="2"/>
  <c r="C60" i="2"/>
  <c r="C62" i="2"/>
  <c r="J24" i="2"/>
  <c r="J26" i="2"/>
  <c r="J25" i="2"/>
  <c r="D51" i="2"/>
  <c r="D52" i="2"/>
  <c r="D53" i="2"/>
  <c r="J62" i="2"/>
  <c r="J61" i="2"/>
  <c r="J60" i="2"/>
  <c r="D15" i="2"/>
  <c r="D16" i="2"/>
  <c r="D17" i="2"/>
  <c r="M25" i="2"/>
  <c r="M24" i="2"/>
  <c r="M26" i="2"/>
  <c r="L52" i="2"/>
  <c r="L51" i="2"/>
  <c r="L53" i="2"/>
  <c r="K61" i="2"/>
  <c r="K62" i="2"/>
  <c r="K60" i="2"/>
  <c r="F33" i="2"/>
  <c r="F35" i="2"/>
  <c r="F34" i="2"/>
  <c r="M43" i="2"/>
  <c r="M44" i="2"/>
  <c r="M42" i="2"/>
  <c r="E60" i="2"/>
  <c r="E62" i="2"/>
  <c r="E61" i="2"/>
  <c r="C7" i="2"/>
  <c r="C8" i="2"/>
  <c r="C6" i="2"/>
  <c r="G8" i="2"/>
  <c r="G7" i="2"/>
  <c r="G6" i="2"/>
  <c r="H6" i="2"/>
  <c r="H7" i="2"/>
  <c r="H8" i="2"/>
  <c r="E43" i="2"/>
  <c r="E42" i="2"/>
  <c r="E44" i="2"/>
  <c r="H15" i="2"/>
  <c r="H16" i="2"/>
  <c r="H17" i="2"/>
  <c r="C43" i="2"/>
  <c r="C42" i="2"/>
  <c r="C44" i="2"/>
  <c r="F25" i="2"/>
  <c r="F24" i="2"/>
  <c r="F26" i="2"/>
  <c r="C69" i="2"/>
  <c r="C70" i="2"/>
  <c r="C71" i="2"/>
  <c r="L61" i="2"/>
  <c r="L60" i="2"/>
  <c r="L62" i="2"/>
  <c r="C35" i="2"/>
  <c r="C34" i="2"/>
  <c r="C33" i="2"/>
  <c r="K17" i="2"/>
  <c r="K15" i="2"/>
  <c r="K16" i="2"/>
  <c r="H23" i="3"/>
  <c r="G9" i="7"/>
  <c r="G9" i="4"/>
  <c r="U13" i="8"/>
  <c r="U14" i="8"/>
  <c r="U12" i="8"/>
  <c r="U11" i="8"/>
  <c r="U35" i="8"/>
  <c r="U36" i="8"/>
  <c r="U38" i="8"/>
  <c r="U37" i="8"/>
  <c r="U32" i="8"/>
  <c r="U31" i="8"/>
  <c r="U33" i="8"/>
  <c r="U34" i="8"/>
  <c r="U10" i="8"/>
  <c r="U7" i="8"/>
  <c r="U9" i="8"/>
  <c r="U8" i="8"/>
  <c r="U26" i="8"/>
  <c r="U25" i="8"/>
  <c r="U23" i="8"/>
  <c r="U24" i="8"/>
  <c r="U42" i="8"/>
  <c r="U39" i="8"/>
  <c r="U41" i="8"/>
  <c r="U40" i="8"/>
  <c r="U29" i="8"/>
  <c r="U28" i="8"/>
  <c r="U30" i="8"/>
  <c r="U27" i="8"/>
  <c r="U45" i="8"/>
  <c r="U46" i="8"/>
  <c r="U44" i="8"/>
  <c r="U43" i="8"/>
  <c r="U16" i="8"/>
  <c r="U15" i="8"/>
  <c r="U17" i="8"/>
  <c r="U18" i="8"/>
  <c r="U48" i="8"/>
  <c r="U47" i="8"/>
  <c r="U50" i="8"/>
  <c r="U49" i="8"/>
  <c r="U3" i="8"/>
  <c r="U6" i="8"/>
  <c r="U4" i="8"/>
  <c r="U5" i="8"/>
  <c r="U19" i="8"/>
  <c r="U22" i="8"/>
  <c r="U21" i="8"/>
  <c r="U20" i="8"/>
  <c r="B4" i="8"/>
  <c r="B5" i="8"/>
  <c r="B26" i="8"/>
  <c r="B23" i="8"/>
  <c r="CY8" i="2"/>
  <c r="CX24" i="4" s="1"/>
  <c r="CY6" i="2"/>
  <c r="CX4" i="4" s="1"/>
  <c r="CY7" i="2"/>
  <c r="CX14" i="4" s="1"/>
  <c r="CX6" i="2"/>
  <c r="CW4" i="4" s="1"/>
  <c r="CX7" i="2"/>
  <c r="CW14" i="4" s="1"/>
  <c r="CX8" i="2"/>
  <c r="CW24" i="4" s="1"/>
  <c r="CU7" i="2"/>
  <c r="CT14" i="4" s="1"/>
  <c r="CU8" i="2"/>
  <c r="CT24" i="4" s="1"/>
  <c r="CU6" i="2"/>
  <c r="CT4" i="4" s="1"/>
  <c r="DE25" i="2"/>
  <c r="DD16" i="4" s="1"/>
  <c r="DE26" i="2"/>
  <c r="DD26" i="4" s="1"/>
  <c r="DE24" i="2"/>
  <c r="DD6" i="4" s="1"/>
  <c r="DA17" i="2"/>
  <c r="CZ25" i="4" s="1"/>
  <c r="DA15" i="2"/>
  <c r="CZ5" i="4" s="1"/>
  <c r="DA16" i="2"/>
  <c r="CZ15" i="4" s="1"/>
  <c r="CV35" i="2"/>
  <c r="CU27" i="4" s="1"/>
  <c r="CV34" i="2"/>
  <c r="CU17" i="4" s="1"/>
  <c r="CV33" i="2"/>
  <c r="CU7" i="4" s="1"/>
  <c r="CZ16" i="2"/>
  <c r="CY15" i="4" s="1"/>
  <c r="CZ17" i="2"/>
  <c r="CY25" i="4" s="1"/>
  <c r="CZ15" i="2"/>
  <c r="CY5" i="4" s="1"/>
  <c r="CU51" i="2"/>
  <c r="CT9" i="4" s="1"/>
  <c r="CU53" i="2"/>
  <c r="CT29" i="4" s="1"/>
  <c r="CU52" i="2"/>
  <c r="CT19" i="4" s="1"/>
  <c r="CZ24" i="2"/>
  <c r="CY6" i="4" s="1"/>
  <c r="CZ26" i="2"/>
  <c r="CY26" i="4" s="1"/>
  <c r="CZ25" i="2"/>
  <c r="CY16" i="4" s="1"/>
  <c r="CV16" i="2"/>
  <c r="CU15" i="4" s="1"/>
  <c r="CV17" i="2"/>
  <c r="CU25" i="4" s="1"/>
  <c r="CV15" i="2"/>
  <c r="CU5" i="4" s="1"/>
  <c r="DB16" i="2"/>
  <c r="DA15" i="4" s="1"/>
  <c r="DB17" i="2"/>
  <c r="DA25" i="4" s="1"/>
  <c r="DB15" i="2"/>
  <c r="DA5" i="4" s="1"/>
  <c r="CU33" i="2"/>
  <c r="CT7" i="4" s="1"/>
  <c r="CU35" i="2"/>
  <c r="CT27" i="4" s="1"/>
  <c r="CU34" i="2"/>
  <c r="CT17" i="4" s="1"/>
  <c r="DD43" i="2"/>
  <c r="DC18" i="4" s="1"/>
  <c r="DD42" i="2"/>
  <c r="DC8" i="4" s="1"/>
  <c r="DD44" i="2"/>
  <c r="DC28" i="4" s="1"/>
  <c r="CZ43" i="2"/>
  <c r="CY18" i="4" s="1"/>
  <c r="CZ42" i="2"/>
  <c r="CY8" i="4" s="1"/>
  <c r="CZ44" i="2"/>
  <c r="CY28" i="4" s="1"/>
  <c r="CV43" i="2"/>
  <c r="CU18" i="4" s="1"/>
  <c r="CV42" i="2"/>
  <c r="CU8" i="4" s="1"/>
  <c r="CV44" i="2"/>
  <c r="CU28" i="4" s="1"/>
  <c r="CT15" i="2"/>
  <c r="CS5" i="4" s="1"/>
  <c r="CT17" i="2"/>
  <c r="CS25" i="4" s="1"/>
  <c r="CT16" i="2"/>
  <c r="CS15" i="4" s="1"/>
  <c r="CX70" i="2"/>
  <c r="CW21" i="4" s="1"/>
  <c r="CX71" i="2"/>
  <c r="CW31" i="4" s="1"/>
  <c r="CX69" i="2"/>
  <c r="CW11" i="4" s="1"/>
  <c r="DB61" i="2"/>
  <c r="DA20" i="4" s="1"/>
  <c r="DB62" i="2"/>
  <c r="DA30" i="4" s="1"/>
  <c r="DB60" i="2"/>
  <c r="DA10" i="4" s="1"/>
  <c r="CT61" i="2"/>
  <c r="CS20" i="4" s="1"/>
  <c r="CT62" i="2"/>
  <c r="CS30" i="4" s="1"/>
  <c r="CT60" i="2"/>
  <c r="CS10" i="4" s="1"/>
  <c r="CX53" i="2"/>
  <c r="CW29" i="4" s="1"/>
  <c r="CX52" i="2"/>
  <c r="CW19" i="4" s="1"/>
  <c r="CX51" i="2"/>
  <c r="CW9" i="4" s="1"/>
  <c r="DC69" i="2"/>
  <c r="DB11" i="4" s="1"/>
  <c r="DC71" i="2"/>
  <c r="DB31" i="4" s="1"/>
  <c r="DC70" i="2"/>
  <c r="DB21" i="4" s="1"/>
  <c r="CU69" i="2"/>
  <c r="CT11" i="4" s="1"/>
  <c r="CU70" i="2"/>
  <c r="CT21" i="4" s="1"/>
  <c r="CU71" i="2"/>
  <c r="CT31" i="4" s="1"/>
  <c r="CY60" i="2"/>
  <c r="CX10" i="4" s="1"/>
  <c r="CY62" i="2"/>
  <c r="CX30" i="4" s="1"/>
  <c r="CY61" i="2"/>
  <c r="CX20" i="4" s="1"/>
  <c r="DC51" i="2"/>
  <c r="DB9" i="4" s="1"/>
  <c r="DC53" i="2"/>
  <c r="DB29" i="4" s="1"/>
  <c r="DC52" i="2"/>
  <c r="DB19" i="4" s="1"/>
  <c r="BZ14" i="8"/>
  <c r="BZ13" i="8"/>
  <c r="BZ12" i="8"/>
  <c r="BZ11" i="8"/>
  <c r="BZ48" i="8"/>
  <c r="BZ47" i="8"/>
  <c r="BZ50" i="8"/>
  <c r="BZ49" i="8"/>
  <c r="BZ20" i="8"/>
  <c r="BZ19" i="8"/>
  <c r="BZ21" i="8"/>
  <c r="BZ22" i="8"/>
  <c r="CI8" i="2"/>
  <c r="CH24" i="4" s="1"/>
  <c r="CI7" i="2"/>
  <c r="CH14" i="4" s="1"/>
  <c r="CI6" i="2"/>
  <c r="CH4" i="4" s="1"/>
  <c r="CJ8" i="2"/>
  <c r="CI24" i="4" s="1"/>
  <c r="CJ6" i="2"/>
  <c r="CI4" i="4" s="1"/>
  <c r="CJ7" i="2"/>
  <c r="CI14" i="4" s="1"/>
  <c r="CC8" i="2"/>
  <c r="CB24" i="4" s="1"/>
  <c r="CC7" i="2"/>
  <c r="CB14" i="4" s="1"/>
  <c r="CC6" i="2"/>
  <c r="CB4" i="4" s="1"/>
  <c r="CJ35" i="2"/>
  <c r="CI27" i="4" s="1"/>
  <c r="CJ34" i="2"/>
  <c r="CI17" i="4" s="1"/>
  <c r="CJ33" i="2"/>
  <c r="CI7" i="4" s="1"/>
  <c r="CD24" i="2"/>
  <c r="CC6" i="4" s="1"/>
  <c r="CD25" i="2"/>
  <c r="CC16" i="4" s="1"/>
  <c r="CD26" i="2"/>
  <c r="CC26" i="4" s="1"/>
  <c r="CB17" i="2"/>
  <c r="CA25" i="4" s="1"/>
  <c r="CB15" i="2"/>
  <c r="CA5" i="4" s="1"/>
  <c r="CB16" i="2"/>
  <c r="CA15" i="4" s="1"/>
  <c r="CI26" i="2"/>
  <c r="CH26" i="4" s="1"/>
  <c r="CI25" i="2"/>
  <c r="CH16" i="4" s="1"/>
  <c r="CI24" i="2"/>
  <c r="CH6" i="4" s="1"/>
  <c r="CE33" i="2"/>
  <c r="CD7" i="4" s="1"/>
  <c r="CE34" i="2"/>
  <c r="CD17" i="4" s="1"/>
  <c r="CE35" i="2"/>
  <c r="CD27" i="4" s="1"/>
  <c r="CE17" i="2"/>
  <c r="CD25" i="4" s="1"/>
  <c r="CE16" i="2"/>
  <c r="CD15" i="4" s="1"/>
  <c r="CE15" i="2"/>
  <c r="CD5" i="4" s="1"/>
  <c r="CJ26" i="2"/>
  <c r="CI26" i="4" s="1"/>
  <c r="CJ25" i="2"/>
  <c r="CI16" i="4" s="1"/>
  <c r="CJ24" i="2"/>
  <c r="CI6" i="4" s="1"/>
  <c r="CL69" i="2"/>
  <c r="CK11" i="4" s="1"/>
  <c r="CL71" i="2"/>
  <c r="CK31" i="4" s="1"/>
  <c r="CL70" i="2"/>
  <c r="CK21" i="4" s="1"/>
  <c r="CD51" i="2"/>
  <c r="CC9" i="4" s="1"/>
  <c r="CD52" i="2"/>
  <c r="CC19" i="4" s="1"/>
  <c r="CD53" i="2"/>
  <c r="CC29" i="4" s="1"/>
  <c r="CH33" i="2"/>
  <c r="CG7" i="4" s="1"/>
  <c r="CH34" i="2"/>
  <c r="CG17" i="4" s="1"/>
  <c r="CH35" i="2"/>
  <c r="CG27" i="4" s="1"/>
  <c r="CC35" i="2"/>
  <c r="CB27" i="4" s="1"/>
  <c r="CC33" i="2"/>
  <c r="CB7" i="4" s="1"/>
  <c r="CC34" i="2"/>
  <c r="CB17" i="4" s="1"/>
  <c r="CJ60" i="2"/>
  <c r="CI10" i="4" s="1"/>
  <c r="CJ61" i="2"/>
  <c r="CI20" i="4" s="1"/>
  <c r="CJ62" i="2"/>
  <c r="CI30" i="4" s="1"/>
  <c r="CF51" i="2"/>
  <c r="CE9" i="4" s="1"/>
  <c r="CF52" i="2"/>
  <c r="CE19" i="4" s="1"/>
  <c r="CF53" i="2"/>
  <c r="CE29" i="4" s="1"/>
  <c r="CJ42" i="2"/>
  <c r="CI8" i="4" s="1"/>
  <c r="CJ44" i="2"/>
  <c r="CI28" i="4" s="1"/>
  <c r="CJ43" i="2"/>
  <c r="CI18" i="4" s="1"/>
  <c r="CF42" i="2"/>
  <c r="CE8" i="4" s="1"/>
  <c r="CF44" i="2"/>
  <c r="CE28" i="4" s="1"/>
  <c r="CF43" i="2"/>
  <c r="CE18" i="4" s="1"/>
  <c r="CB42" i="2"/>
  <c r="CA8" i="4" s="1"/>
  <c r="CB44" i="2"/>
  <c r="CA28" i="4" s="1"/>
  <c r="CB43" i="2"/>
  <c r="CA18" i="4" s="1"/>
  <c r="CK71" i="2"/>
  <c r="CJ31" i="4" s="1"/>
  <c r="CK69" i="2"/>
  <c r="CJ11" i="4" s="1"/>
  <c r="CK70" i="2"/>
  <c r="CJ21" i="4" s="1"/>
  <c r="CC71" i="2"/>
  <c r="CB31" i="4" s="1"/>
  <c r="CC69" i="2"/>
  <c r="CB11" i="4" s="1"/>
  <c r="CC70" i="2"/>
  <c r="CB21" i="4" s="1"/>
  <c r="CG62" i="2"/>
  <c r="CF30" i="4" s="1"/>
  <c r="CG60" i="2"/>
  <c r="CF10" i="4" s="1"/>
  <c r="CG61" i="2"/>
  <c r="CF20" i="4" s="1"/>
  <c r="CK53" i="2"/>
  <c r="CJ29" i="4" s="1"/>
  <c r="CK51" i="2"/>
  <c r="CJ9" i="4" s="1"/>
  <c r="CK52" i="2"/>
  <c r="CJ19" i="4" s="1"/>
  <c r="CC53" i="2"/>
  <c r="CB29" i="4" s="1"/>
  <c r="CC51" i="2"/>
  <c r="CB9" i="4" s="1"/>
  <c r="CC52" i="2"/>
  <c r="CB19" i="4" s="1"/>
  <c r="CS19" i="8"/>
  <c r="CS22" i="8"/>
  <c r="CS21" i="8"/>
  <c r="CS20" i="8"/>
  <c r="CS38" i="8"/>
  <c r="CS36" i="8"/>
  <c r="CS37" i="8"/>
  <c r="CS35" i="8"/>
  <c r="CS24" i="8"/>
  <c r="CS23" i="8"/>
  <c r="CS26" i="8"/>
  <c r="CS25" i="8"/>
  <c r="Q18" i="11"/>
  <c r="L18" i="11"/>
  <c r="DA8" i="2"/>
  <c r="CZ24" i="4" s="1"/>
  <c r="DA6" i="2"/>
  <c r="CZ4" i="4" s="1"/>
  <c r="DA7" i="2"/>
  <c r="CZ14" i="4" s="1"/>
  <c r="CZ6" i="2"/>
  <c r="CY4" i="4" s="1"/>
  <c r="CZ7" i="2"/>
  <c r="CY14" i="4" s="1"/>
  <c r="CZ8" i="2"/>
  <c r="CY24" i="4" s="1"/>
  <c r="CV8" i="2"/>
  <c r="CU24" i="4" s="1"/>
  <c r="CV6" i="2"/>
  <c r="CU4" i="4" s="1"/>
  <c r="CV7" i="2"/>
  <c r="CU14" i="4" s="1"/>
  <c r="DE17" i="2"/>
  <c r="DD25" i="4" s="1"/>
  <c r="DE15" i="2"/>
  <c r="DD5" i="4" s="1"/>
  <c r="DE16" i="2"/>
  <c r="DD15" i="4" s="1"/>
  <c r="CY35" i="2"/>
  <c r="CX27" i="4" s="1"/>
  <c r="CY33" i="2"/>
  <c r="CX7" i="4" s="1"/>
  <c r="CY34" i="2"/>
  <c r="CX17" i="4" s="1"/>
  <c r="DD16" i="2"/>
  <c r="DC15" i="4" s="1"/>
  <c r="DD17" i="2"/>
  <c r="DC25" i="4" s="1"/>
  <c r="DD15" i="2"/>
  <c r="DC5" i="4" s="1"/>
  <c r="CX34" i="2"/>
  <c r="CW17" i="4" s="1"/>
  <c r="CX35" i="2"/>
  <c r="CW27" i="4" s="1"/>
  <c r="CX33" i="2"/>
  <c r="CW7" i="4" s="1"/>
  <c r="DD24" i="2"/>
  <c r="DC6" i="4" s="1"/>
  <c r="DD26" i="2"/>
  <c r="DC26" i="4" s="1"/>
  <c r="DD25" i="2"/>
  <c r="DC16" i="4" s="1"/>
  <c r="CY15" i="2"/>
  <c r="CX5" i="4" s="1"/>
  <c r="CY17" i="2"/>
  <c r="CX25" i="4" s="1"/>
  <c r="CY16" i="2"/>
  <c r="CX15" i="4" s="1"/>
  <c r="DB53" i="2"/>
  <c r="DA29" i="4" s="1"/>
  <c r="DB51" i="2"/>
  <c r="DA9" i="4" s="1"/>
  <c r="DB52" i="2"/>
  <c r="DA19" i="4" s="1"/>
  <c r="CZ34" i="2"/>
  <c r="CY17" i="4" s="1"/>
  <c r="CZ35" i="2"/>
  <c r="CY27" i="4" s="1"/>
  <c r="CZ33" i="2"/>
  <c r="CY7" i="4" s="1"/>
  <c r="CV24" i="2"/>
  <c r="CU6" i="4" s="1"/>
  <c r="CV26" i="2"/>
  <c r="CU26" i="4" s="1"/>
  <c r="CV25" i="2"/>
  <c r="CU16" i="4" s="1"/>
  <c r="DC43" i="2"/>
  <c r="DB18" i="4" s="1"/>
  <c r="DC42" i="2"/>
  <c r="DB8" i="4" s="1"/>
  <c r="DC44" i="2"/>
  <c r="DB28" i="4" s="1"/>
  <c r="CY43" i="2"/>
  <c r="CX18" i="4" s="1"/>
  <c r="CY42" i="2"/>
  <c r="CX8" i="4" s="1"/>
  <c r="CY44" i="2"/>
  <c r="CX28" i="4" s="1"/>
  <c r="CU43" i="2"/>
  <c r="CT18" i="4" s="1"/>
  <c r="CU44" i="2"/>
  <c r="CT28" i="4" s="1"/>
  <c r="CU42" i="2"/>
  <c r="CT8" i="4" s="1"/>
  <c r="DD71" i="2"/>
  <c r="DC31" i="4" s="1"/>
  <c r="DD70" i="2"/>
  <c r="DC21" i="4" s="1"/>
  <c r="DD69" i="2"/>
  <c r="DC11" i="4" s="1"/>
  <c r="CV71" i="2"/>
  <c r="CU31" i="4" s="1"/>
  <c r="CV70" i="2"/>
  <c r="CU21" i="4" s="1"/>
  <c r="CV69" i="2"/>
  <c r="CU11" i="4" s="1"/>
  <c r="CZ62" i="2"/>
  <c r="CY30" i="4" s="1"/>
  <c r="CZ61" i="2"/>
  <c r="CY20" i="4" s="1"/>
  <c r="CZ60" i="2"/>
  <c r="CY10" i="4" s="1"/>
  <c r="CZ53" i="2"/>
  <c r="CY29" i="4" s="1"/>
  <c r="CZ52" i="2"/>
  <c r="CY19" i="4" s="1"/>
  <c r="CZ51" i="2"/>
  <c r="CY9" i="4" s="1"/>
  <c r="CW51" i="2"/>
  <c r="CV9" i="4" s="1"/>
  <c r="CW52" i="2"/>
  <c r="CV19" i="4" s="1"/>
  <c r="CW53" i="2"/>
  <c r="CV29" i="4" s="1"/>
  <c r="DA69" i="2"/>
  <c r="CZ11" i="4" s="1"/>
  <c r="DA70" i="2"/>
  <c r="CZ21" i="4" s="1"/>
  <c r="DA71" i="2"/>
  <c r="CZ31" i="4" s="1"/>
  <c r="DE60" i="2"/>
  <c r="DD10" i="4" s="1"/>
  <c r="DE61" i="2"/>
  <c r="DD20" i="4" s="1"/>
  <c r="DE62" i="2"/>
  <c r="DD30" i="4" s="1"/>
  <c r="CW60" i="2"/>
  <c r="CV10" i="4" s="1"/>
  <c r="CW61" i="2"/>
  <c r="CV20" i="4" s="1"/>
  <c r="CW62" i="2"/>
  <c r="CV30" i="4" s="1"/>
  <c r="CV53" i="2"/>
  <c r="CU29" i="4" s="1"/>
  <c r="CV51" i="2"/>
  <c r="CU9" i="4" s="1"/>
  <c r="CV52" i="2"/>
  <c r="CU19" i="4" s="1"/>
  <c r="BZ35" i="8"/>
  <c r="BZ38" i="8"/>
  <c r="BZ37" i="8"/>
  <c r="BZ36" i="8"/>
  <c r="BZ4" i="8"/>
  <c r="BZ3" i="8"/>
  <c r="BZ6" i="8"/>
  <c r="BZ5" i="8"/>
  <c r="BZ39" i="8"/>
  <c r="BZ42" i="8"/>
  <c r="BZ40" i="8"/>
  <c r="BZ41" i="8"/>
  <c r="CD8" i="2"/>
  <c r="CC24" i="4" s="1"/>
  <c r="CD7" i="2"/>
  <c r="CC14" i="4" s="1"/>
  <c r="CD6" i="2"/>
  <c r="CC4" i="4" s="1"/>
  <c r="CL8" i="2"/>
  <c r="CK24" i="4" s="1"/>
  <c r="CL6" i="2"/>
  <c r="CK4" i="4" s="1"/>
  <c r="CL7" i="2"/>
  <c r="CK14" i="4" s="1"/>
  <c r="CA6" i="2"/>
  <c r="BZ4" i="4" s="1"/>
  <c r="CA7" i="2"/>
  <c r="BZ14" i="4" s="1"/>
  <c r="CA8" i="2"/>
  <c r="BZ24" i="4" s="1"/>
  <c r="CB24" i="2"/>
  <c r="CA6" i="4" s="1"/>
  <c r="CB26" i="2"/>
  <c r="CA26" i="4" s="1"/>
  <c r="CB25" i="2"/>
  <c r="CA16" i="4" s="1"/>
  <c r="CG15" i="2"/>
  <c r="CF5" i="4" s="1"/>
  <c r="CG16" i="2"/>
  <c r="CF15" i="4" s="1"/>
  <c r="CG17" i="2"/>
  <c r="CF25" i="4" s="1"/>
  <c r="CL60" i="2"/>
  <c r="CK10" i="4" s="1"/>
  <c r="CL62" i="2"/>
  <c r="CK30" i="4" s="1"/>
  <c r="CL61" i="2"/>
  <c r="CK20" i="4" s="1"/>
  <c r="CL17" i="2"/>
  <c r="CK25" i="4" s="1"/>
  <c r="CL16" i="2"/>
  <c r="CK15" i="4" s="1"/>
  <c r="CL15" i="2"/>
  <c r="CK5" i="4" s="1"/>
  <c r="CH24" i="2"/>
  <c r="CG6" i="4" s="1"/>
  <c r="CH26" i="2"/>
  <c r="CG26" i="4" s="1"/>
  <c r="CH25" i="2"/>
  <c r="CG16" i="4" s="1"/>
  <c r="CF26" i="2"/>
  <c r="CE26" i="4" s="1"/>
  <c r="CF25" i="2"/>
  <c r="CE16" i="4" s="1"/>
  <c r="CF24" i="2"/>
  <c r="CE6" i="4" s="1"/>
  <c r="CK35" i="2"/>
  <c r="CJ27" i="4" s="1"/>
  <c r="CK33" i="2"/>
  <c r="CJ7" i="4" s="1"/>
  <c r="CK34" i="2"/>
  <c r="CJ17" i="4" s="1"/>
  <c r="CD69" i="2"/>
  <c r="CC11" i="4" s="1"/>
  <c r="CD71" i="2"/>
  <c r="CC31" i="4" s="1"/>
  <c r="CD70" i="2"/>
  <c r="CC21" i="4" s="1"/>
  <c r="CD33" i="2"/>
  <c r="CC7" i="4" s="1"/>
  <c r="CD34" i="2"/>
  <c r="CC17" i="4" s="1"/>
  <c r="CD35" i="2"/>
  <c r="CC27" i="4" s="1"/>
  <c r="CJ15" i="2"/>
  <c r="CI5" i="4" s="1"/>
  <c r="CJ16" i="2"/>
  <c r="CI15" i="4" s="1"/>
  <c r="CJ17" i="2"/>
  <c r="CI25" i="4" s="1"/>
  <c r="CJ69" i="2"/>
  <c r="CI11" i="4" s="1"/>
  <c r="CJ70" i="2"/>
  <c r="CI21" i="4" s="1"/>
  <c r="CJ71" i="2"/>
  <c r="CI31" i="4" s="1"/>
  <c r="CF60" i="2"/>
  <c r="CE10" i="4" s="1"/>
  <c r="CF61" i="2"/>
  <c r="CE20" i="4" s="1"/>
  <c r="CF62" i="2"/>
  <c r="CE30" i="4" s="1"/>
  <c r="CB51" i="2"/>
  <c r="CA9" i="4" s="1"/>
  <c r="CB53" i="2"/>
  <c r="CA29" i="4" s="1"/>
  <c r="CB52" i="2"/>
  <c r="CA19" i="4" s="1"/>
  <c r="CI43" i="2"/>
  <c r="CH18" i="4" s="1"/>
  <c r="CI42" i="2"/>
  <c r="CH8" i="4" s="1"/>
  <c r="CI44" i="2"/>
  <c r="CH28" i="4" s="1"/>
  <c r="CE43" i="2"/>
  <c r="CD18" i="4" s="1"/>
  <c r="CE42" i="2"/>
  <c r="CD8" i="4" s="1"/>
  <c r="CE44" i="2"/>
  <c r="CD28" i="4" s="1"/>
  <c r="CA43" i="2"/>
  <c r="BZ18" i="4" s="1"/>
  <c r="CA44" i="2"/>
  <c r="BZ28" i="4" s="1"/>
  <c r="CA42" i="2"/>
  <c r="BZ8" i="4" s="1"/>
  <c r="CI71" i="2"/>
  <c r="CH31" i="4" s="1"/>
  <c r="CI69" i="2"/>
  <c r="CH11" i="4" s="1"/>
  <c r="CI70" i="2"/>
  <c r="CH21" i="4" s="1"/>
  <c r="CA71" i="2"/>
  <c r="BZ31" i="4" s="1"/>
  <c r="CA69" i="2"/>
  <c r="BZ11" i="4" s="1"/>
  <c r="CA70" i="2"/>
  <c r="BZ21" i="4" s="1"/>
  <c r="CE62" i="2"/>
  <c r="CD30" i="4" s="1"/>
  <c r="CE60" i="2"/>
  <c r="CD10" i="4" s="1"/>
  <c r="CE61" i="2"/>
  <c r="CD20" i="4" s="1"/>
  <c r="CI53" i="2"/>
  <c r="CH29" i="4" s="1"/>
  <c r="CI51" i="2"/>
  <c r="CH9" i="4" s="1"/>
  <c r="CI52" i="2"/>
  <c r="CH19" i="4" s="1"/>
  <c r="CA53" i="2"/>
  <c r="BZ29" i="4" s="1"/>
  <c r="CA52" i="2"/>
  <c r="BZ19" i="4" s="1"/>
  <c r="CA51" i="2"/>
  <c r="BZ9" i="4" s="1"/>
  <c r="CS10" i="8"/>
  <c r="CS9" i="8"/>
  <c r="CS8" i="8"/>
  <c r="CS7" i="8"/>
  <c r="CS41" i="8"/>
  <c r="CS40" i="8"/>
  <c r="CS39" i="8"/>
  <c r="CS42" i="8"/>
  <c r="CS48" i="8"/>
  <c r="CS47" i="8"/>
  <c r="CS49" i="8"/>
  <c r="CS50" i="8"/>
  <c r="DC8" i="2"/>
  <c r="DB24" i="4" s="1"/>
  <c r="DC7" i="2"/>
  <c r="DB14" i="4" s="1"/>
  <c r="DC6" i="2"/>
  <c r="DB4" i="4" s="1"/>
  <c r="DB7" i="2"/>
  <c r="DA14" i="4" s="1"/>
  <c r="DB6" i="2"/>
  <c r="DA4" i="4" s="1"/>
  <c r="DB8" i="2"/>
  <c r="DA24" i="4" s="1"/>
  <c r="CT6" i="2"/>
  <c r="CS4" i="4" s="1"/>
  <c r="CT7" i="2"/>
  <c r="CS14" i="4" s="1"/>
  <c r="CT8" i="2"/>
  <c r="CS24" i="4" s="1"/>
  <c r="DC35" i="2"/>
  <c r="DB27" i="4" s="1"/>
  <c r="DC33" i="2"/>
  <c r="DB7" i="4" s="1"/>
  <c r="DC34" i="2"/>
  <c r="DB17" i="4" s="1"/>
  <c r="CX26" i="2"/>
  <c r="CW26" i="4" s="1"/>
  <c r="CX24" i="2"/>
  <c r="CW6" i="4" s="1"/>
  <c r="CX25" i="2"/>
  <c r="CW16" i="4" s="1"/>
  <c r="DB34" i="2"/>
  <c r="DA17" i="4" s="1"/>
  <c r="DB35" i="2"/>
  <c r="DA27" i="4" s="1"/>
  <c r="DB33" i="2"/>
  <c r="DA7" i="4" s="1"/>
  <c r="CW25" i="2"/>
  <c r="CV16" i="4" s="1"/>
  <c r="CW26" i="2"/>
  <c r="CV26" i="4" s="1"/>
  <c r="CW24" i="2"/>
  <c r="CV6" i="4" s="1"/>
  <c r="DC15" i="2"/>
  <c r="DB5" i="4" s="1"/>
  <c r="DC17" i="2"/>
  <c r="DB25" i="4" s="1"/>
  <c r="DC16" i="2"/>
  <c r="DB15" i="4" s="1"/>
  <c r="CW33" i="2"/>
  <c r="CV7" i="4" s="1"/>
  <c r="CW35" i="2"/>
  <c r="CV27" i="4" s="1"/>
  <c r="CW34" i="2"/>
  <c r="CV17" i="4" s="1"/>
  <c r="DD34" i="2"/>
  <c r="DC17" i="4" s="1"/>
  <c r="DD35" i="2"/>
  <c r="DC27" i="4" s="1"/>
  <c r="DD33" i="2"/>
  <c r="DC7" i="4" s="1"/>
  <c r="CY25" i="2"/>
  <c r="CX16" i="4" s="1"/>
  <c r="CY26" i="2"/>
  <c r="CX26" i="4" s="1"/>
  <c r="CY24" i="2"/>
  <c r="CX6" i="4" s="1"/>
  <c r="DA51" i="2"/>
  <c r="CZ9" i="4" s="1"/>
  <c r="DA53" i="2"/>
  <c r="CZ29" i="4" s="1"/>
  <c r="DA52" i="2"/>
  <c r="CZ19" i="4" s="1"/>
  <c r="DB44" i="2"/>
  <c r="DA28" i="4" s="1"/>
  <c r="DB43" i="2"/>
  <c r="DA18" i="4" s="1"/>
  <c r="DB42" i="2"/>
  <c r="DA8" i="4" s="1"/>
  <c r="CX44" i="2"/>
  <c r="CW28" i="4" s="1"/>
  <c r="CX42" i="2"/>
  <c r="CW8" i="4" s="1"/>
  <c r="CX43" i="2"/>
  <c r="CW18" i="4" s="1"/>
  <c r="CT43" i="2"/>
  <c r="CS18" i="4" s="1"/>
  <c r="CT44" i="2"/>
  <c r="CS28" i="4" s="1"/>
  <c r="CT42" i="2"/>
  <c r="CS8" i="4" s="1"/>
  <c r="DB70" i="2"/>
  <c r="DA21" i="4" s="1"/>
  <c r="DB71" i="2"/>
  <c r="DA31" i="4" s="1"/>
  <c r="DB69" i="2"/>
  <c r="DA11" i="4" s="1"/>
  <c r="CT70" i="2"/>
  <c r="CS21" i="4" s="1"/>
  <c r="CT71" i="2"/>
  <c r="CS31" i="4" s="1"/>
  <c r="CT69" i="2"/>
  <c r="CS11" i="4" s="1"/>
  <c r="CX61" i="2"/>
  <c r="CW20" i="4" s="1"/>
  <c r="CX62" i="2"/>
  <c r="CW30" i="4" s="1"/>
  <c r="CX60" i="2"/>
  <c r="CW10" i="4" s="1"/>
  <c r="CY51" i="2"/>
  <c r="CX9" i="4" s="1"/>
  <c r="CY53" i="2"/>
  <c r="CX29" i="4" s="1"/>
  <c r="CY52" i="2"/>
  <c r="CX19" i="4" s="1"/>
  <c r="CT25" i="2"/>
  <c r="CS16" i="4" s="1"/>
  <c r="CT24" i="2"/>
  <c r="CS6" i="4" s="1"/>
  <c r="CT26" i="2"/>
  <c r="CS26" i="4" s="1"/>
  <c r="CY69" i="2"/>
  <c r="CX11" i="4" s="1"/>
  <c r="CY71" i="2"/>
  <c r="CX31" i="4" s="1"/>
  <c r="CY70" i="2"/>
  <c r="CX21" i="4" s="1"/>
  <c r="DC60" i="2"/>
  <c r="DB10" i="4" s="1"/>
  <c r="DC62" i="2"/>
  <c r="DB30" i="4" s="1"/>
  <c r="DC61" i="2"/>
  <c r="DB20" i="4" s="1"/>
  <c r="CU60" i="2"/>
  <c r="CT10" i="4" s="1"/>
  <c r="CU62" i="2"/>
  <c r="CT30" i="4" s="1"/>
  <c r="CU61" i="2"/>
  <c r="CT20" i="4" s="1"/>
  <c r="CT53" i="2"/>
  <c r="CS29" i="4" s="1"/>
  <c r="CT51" i="2"/>
  <c r="CS9" i="4" s="1"/>
  <c r="CT52" i="2"/>
  <c r="CS19" i="4" s="1"/>
  <c r="BZ45" i="8"/>
  <c r="BZ44" i="8"/>
  <c r="BZ43" i="8"/>
  <c r="BZ46" i="8"/>
  <c r="BZ23" i="8"/>
  <c r="BZ26" i="8"/>
  <c r="BZ25" i="8"/>
  <c r="BZ24" i="8"/>
  <c r="BZ31" i="8"/>
  <c r="BZ32" i="8"/>
  <c r="BZ34" i="8"/>
  <c r="BZ33" i="8"/>
  <c r="CG8" i="2"/>
  <c r="CF24" i="4" s="1"/>
  <c r="CG6" i="2"/>
  <c r="CF4" i="4" s="1"/>
  <c r="CG7" i="2"/>
  <c r="CF14" i="4" s="1"/>
  <c r="CF8" i="2"/>
  <c r="CE24" i="4" s="1"/>
  <c r="CF7" i="2"/>
  <c r="CE14" i="4" s="1"/>
  <c r="CF6" i="2"/>
  <c r="CE4" i="4" s="1"/>
  <c r="CK8" i="2"/>
  <c r="CJ24" i="4" s="1"/>
  <c r="CK6" i="2"/>
  <c r="CJ4" i="4" s="1"/>
  <c r="CK7" i="2"/>
  <c r="CJ14" i="4" s="1"/>
  <c r="CE26" i="2"/>
  <c r="CD26" i="4" s="1"/>
  <c r="CE25" i="2"/>
  <c r="CD16" i="4" s="1"/>
  <c r="CE24" i="2"/>
  <c r="CD6" i="4" s="1"/>
  <c r="CA17" i="2"/>
  <c r="BZ25" i="4" s="1"/>
  <c r="CA16" i="2"/>
  <c r="BZ15" i="4" s="1"/>
  <c r="CA15" i="2"/>
  <c r="BZ5" i="4" s="1"/>
  <c r="CI33" i="2"/>
  <c r="CH7" i="4" s="1"/>
  <c r="CI34" i="2"/>
  <c r="CH17" i="4" s="1"/>
  <c r="CI35" i="2"/>
  <c r="CH27" i="4" s="1"/>
  <c r="CD17" i="2"/>
  <c r="CC25" i="4" s="1"/>
  <c r="CD16" i="2"/>
  <c r="CC15" i="4" s="1"/>
  <c r="CD15" i="2"/>
  <c r="CC5" i="4" s="1"/>
  <c r="CC15" i="2"/>
  <c r="CB5" i="4" s="1"/>
  <c r="CC16" i="2"/>
  <c r="CB15" i="4" s="1"/>
  <c r="CC17" i="2"/>
  <c r="CB25" i="4" s="1"/>
  <c r="CK15" i="2"/>
  <c r="CJ5" i="4" s="1"/>
  <c r="CK16" i="2"/>
  <c r="CJ15" i="4" s="1"/>
  <c r="CK17" i="2"/>
  <c r="CJ25" i="4" s="1"/>
  <c r="CG35" i="2"/>
  <c r="CF27" i="4" s="1"/>
  <c r="CG34" i="2"/>
  <c r="CF17" i="4" s="1"/>
  <c r="CG33" i="2"/>
  <c r="CF7" i="4" s="1"/>
  <c r="CB33" i="2"/>
  <c r="CA7" i="4" s="1"/>
  <c r="CB34" i="2"/>
  <c r="CA17" i="4" s="1"/>
  <c r="CB35" i="2"/>
  <c r="CA27" i="4" s="1"/>
  <c r="CH60" i="2"/>
  <c r="CG10" i="4" s="1"/>
  <c r="CH62" i="2"/>
  <c r="CG30" i="4" s="1"/>
  <c r="CH61" i="2"/>
  <c r="CG20" i="4" s="1"/>
  <c r="CF15" i="2"/>
  <c r="CE5" i="4" s="1"/>
  <c r="CF16" i="2"/>
  <c r="CE15" i="4" s="1"/>
  <c r="CF17" i="2"/>
  <c r="CE25" i="4" s="1"/>
  <c r="CK24" i="2"/>
  <c r="CJ6" i="4" s="1"/>
  <c r="CK25" i="2"/>
  <c r="CJ16" i="4" s="1"/>
  <c r="CK26" i="2"/>
  <c r="CJ26" i="4" s="1"/>
  <c r="CF69" i="2"/>
  <c r="CE11" i="4" s="1"/>
  <c r="CF70" i="2"/>
  <c r="CE21" i="4" s="1"/>
  <c r="CF71" i="2"/>
  <c r="CE31" i="4" s="1"/>
  <c r="CB60" i="2"/>
  <c r="CA10" i="4" s="1"/>
  <c r="CB61" i="2"/>
  <c r="CA20" i="4" s="1"/>
  <c r="CB62" i="2"/>
  <c r="CA30" i="4" s="1"/>
  <c r="CL42" i="2"/>
  <c r="CK8" i="4" s="1"/>
  <c r="CL43" i="2"/>
  <c r="CK18" i="4" s="1"/>
  <c r="CL44" i="2"/>
  <c r="CK28" i="4" s="1"/>
  <c r="CH42" i="2"/>
  <c r="CG8" i="4" s="1"/>
  <c r="CH43" i="2"/>
  <c r="CG18" i="4" s="1"/>
  <c r="CH44" i="2"/>
  <c r="CG28" i="4" s="1"/>
  <c r="CD42" i="2"/>
  <c r="CC8" i="4" s="1"/>
  <c r="CD43" i="2"/>
  <c r="CC18" i="4" s="1"/>
  <c r="CD44" i="2"/>
  <c r="CC28" i="4" s="1"/>
  <c r="CA35" i="2"/>
  <c r="BZ27" i="4" s="1"/>
  <c r="CA34" i="2"/>
  <c r="BZ17" i="4" s="1"/>
  <c r="CA33" i="2"/>
  <c r="BZ7" i="4" s="1"/>
  <c r="CG71" i="2"/>
  <c r="CF31" i="4" s="1"/>
  <c r="CG69" i="2"/>
  <c r="CF11" i="4" s="1"/>
  <c r="CG70" i="2"/>
  <c r="CF21" i="4" s="1"/>
  <c r="CK62" i="2"/>
  <c r="CJ30" i="4" s="1"/>
  <c r="CK60" i="2"/>
  <c r="CJ10" i="4" s="1"/>
  <c r="CK61" i="2"/>
  <c r="CJ20" i="4" s="1"/>
  <c r="CC62" i="2"/>
  <c r="CB30" i="4" s="1"/>
  <c r="CC60" i="2"/>
  <c r="CB10" i="4" s="1"/>
  <c r="CC61" i="2"/>
  <c r="CB20" i="4" s="1"/>
  <c r="CG53" i="2"/>
  <c r="CF29" i="4" s="1"/>
  <c r="CG51" i="2"/>
  <c r="CF9" i="4" s="1"/>
  <c r="CG52" i="2"/>
  <c r="CF19" i="4" s="1"/>
  <c r="CS45" i="8"/>
  <c r="CS44" i="8"/>
  <c r="CS43" i="8"/>
  <c r="CS46" i="8"/>
  <c r="CS13" i="8"/>
  <c r="CS12" i="8"/>
  <c r="CS11" i="8"/>
  <c r="CS14" i="8"/>
  <c r="CS3" i="8"/>
  <c r="CS6" i="8"/>
  <c r="CS4" i="8"/>
  <c r="CS5" i="8"/>
  <c r="CW8" i="2"/>
  <c r="CV24" i="4" s="1"/>
  <c r="CW6" i="2"/>
  <c r="CV4" i="4" s="1"/>
  <c r="CW7" i="2"/>
  <c r="CV14" i="4" s="1"/>
  <c r="DE8" i="2"/>
  <c r="DD24" i="4" s="1"/>
  <c r="DE7" i="2"/>
  <c r="DD14" i="4" s="1"/>
  <c r="DE6" i="2"/>
  <c r="DD4" i="4" s="1"/>
  <c r="DD7" i="2"/>
  <c r="DC14" i="4" s="1"/>
  <c r="DD6" i="2"/>
  <c r="DC4" i="4" s="1"/>
  <c r="DD8" i="2"/>
  <c r="DC24" i="4" s="1"/>
  <c r="DE33" i="2"/>
  <c r="DD7" i="4" s="1"/>
  <c r="DE35" i="2"/>
  <c r="DD27" i="4" s="1"/>
  <c r="DE34" i="2"/>
  <c r="DD17" i="4" s="1"/>
  <c r="DB26" i="2"/>
  <c r="DA26" i="4" s="1"/>
  <c r="DB24" i="2"/>
  <c r="DA6" i="4" s="1"/>
  <c r="DB25" i="2"/>
  <c r="DA16" i="4" s="1"/>
  <c r="CW17" i="2"/>
  <c r="CV25" i="4" s="1"/>
  <c r="CW15" i="2"/>
  <c r="CV5" i="4" s="1"/>
  <c r="CW16" i="2"/>
  <c r="CV15" i="4" s="1"/>
  <c r="DA25" i="2"/>
  <c r="CZ16" i="4" s="1"/>
  <c r="DA26" i="2"/>
  <c r="CZ26" i="4" s="1"/>
  <c r="DA24" i="2"/>
  <c r="CZ6" i="4" s="1"/>
  <c r="CU15" i="2"/>
  <c r="CT5" i="4" s="1"/>
  <c r="CU17" i="2"/>
  <c r="CT25" i="4" s="1"/>
  <c r="CU16" i="2"/>
  <c r="CT15" i="4" s="1"/>
  <c r="DA33" i="2"/>
  <c r="CZ7" i="4" s="1"/>
  <c r="DA35" i="2"/>
  <c r="CZ27" i="4" s="1"/>
  <c r="DA34" i="2"/>
  <c r="CZ17" i="4" s="1"/>
  <c r="CU25" i="2"/>
  <c r="CT16" i="4" s="1"/>
  <c r="CU26" i="2"/>
  <c r="CT26" i="4" s="1"/>
  <c r="CU24" i="2"/>
  <c r="CT6" i="4" s="1"/>
  <c r="DC25" i="2"/>
  <c r="DB16" i="4" s="1"/>
  <c r="DC26" i="2"/>
  <c r="DB26" i="4" s="1"/>
  <c r="DC24" i="2"/>
  <c r="DB6" i="4" s="1"/>
  <c r="CX16" i="2"/>
  <c r="CW15" i="4" s="1"/>
  <c r="CX17" i="2"/>
  <c r="CW25" i="4" s="1"/>
  <c r="CX15" i="2"/>
  <c r="CW5" i="4" s="1"/>
  <c r="DE44" i="2"/>
  <c r="DD28" i="4" s="1"/>
  <c r="DE42" i="2"/>
  <c r="DD8" i="4" s="1"/>
  <c r="DE43" i="2"/>
  <c r="DD18" i="4" s="1"/>
  <c r="DA44" i="2"/>
  <c r="CZ28" i="4" s="1"/>
  <c r="DA43" i="2"/>
  <c r="CZ18" i="4" s="1"/>
  <c r="DA42" i="2"/>
  <c r="CZ8" i="4" s="1"/>
  <c r="CW44" i="2"/>
  <c r="CV28" i="4" s="1"/>
  <c r="CW42" i="2"/>
  <c r="CV8" i="4" s="1"/>
  <c r="CW43" i="2"/>
  <c r="CV18" i="4" s="1"/>
  <c r="CT33" i="2"/>
  <c r="CS7" i="4" s="1"/>
  <c r="CT35" i="2"/>
  <c r="CS27" i="4" s="1"/>
  <c r="CT34" i="2"/>
  <c r="CS17" i="4" s="1"/>
  <c r="CZ71" i="2"/>
  <c r="CY31" i="4" s="1"/>
  <c r="CZ70" i="2"/>
  <c r="CY21" i="4" s="1"/>
  <c r="CZ69" i="2"/>
  <c r="CY11" i="4" s="1"/>
  <c r="DD62" i="2"/>
  <c r="DC30" i="4" s="1"/>
  <c r="DD61" i="2"/>
  <c r="DC20" i="4" s="1"/>
  <c r="DD60" i="2"/>
  <c r="DC10" i="4" s="1"/>
  <c r="CV62" i="2"/>
  <c r="CU30" i="4" s="1"/>
  <c r="CV61" i="2"/>
  <c r="CU20" i="4" s="1"/>
  <c r="CV60" i="2"/>
  <c r="CU10" i="4" s="1"/>
  <c r="DE51" i="2"/>
  <c r="DD9" i="4" s="1"/>
  <c r="DE52" i="2"/>
  <c r="DD19" i="4" s="1"/>
  <c r="DE53" i="2"/>
  <c r="DD29" i="4" s="1"/>
  <c r="DE69" i="2"/>
  <c r="DD11" i="4" s="1"/>
  <c r="DE70" i="2"/>
  <c r="DD21" i="4" s="1"/>
  <c r="DE71" i="2"/>
  <c r="DD31" i="4" s="1"/>
  <c r="CW69" i="2"/>
  <c r="CV11" i="4" s="1"/>
  <c r="CW70" i="2"/>
  <c r="CV21" i="4" s="1"/>
  <c r="CW71" i="2"/>
  <c r="CV31" i="4" s="1"/>
  <c r="DA60" i="2"/>
  <c r="CZ10" i="4" s="1"/>
  <c r="DA61" i="2"/>
  <c r="CZ20" i="4" s="1"/>
  <c r="DA62" i="2"/>
  <c r="CZ30" i="4" s="1"/>
  <c r="DD53" i="2"/>
  <c r="DC29" i="4" s="1"/>
  <c r="DD51" i="2"/>
  <c r="DC9" i="4" s="1"/>
  <c r="DD52" i="2"/>
  <c r="DC19" i="4" s="1"/>
  <c r="S18" i="11"/>
  <c r="M18" i="11"/>
  <c r="BZ10" i="8"/>
  <c r="BZ8" i="8"/>
  <c r="BZ9" i="8"/>
  <c r="BZ7" i="8"/>
  <c r="BZ17" i="8"/>
  <c r="BZ16" i="8"/>
  <c r="BZ15" i="8"/>
  <c r="BZ18" i="8"/>
  <c r="BZ28" i="8"/>
  <c r="BZ30" i="8"/>
  <c r="BZ27" i="8"/>
  <c r="BZ29" i="8"/>
  <c r="CE8" i="2"/>
  <c r="CD24" i="4" s="1"/>
  <c r="CE7" i="2"/>
  <c r="CD14" i="4" s="1"/>
  <c r="CE6" i="2"/>
  <c r="CD4" i="4" s="1"/>
  <c r="CH8" i="2"/>
  <c r="CG24" i="4" s="1"/>
  <c r="CH6" i="2"/>
  <c r="CG4" i="4" s="1"/>
  <c r="CH7" i="2"/>
  <c r="CG14" i="4" s="1"/>
  <c r="CB8" i="2"/>
  <c r="CA24" i="4" s="1"/>
  <c r="CB6" i="2"/>
  <c r="CA4" i="4" s="1"/>
  <c r="CB7" i="2"/>
  <c r="CA14" i="4" s="1"/>
  <c r="CH17" i="2"/>
  <c r="CG25" i="4" s="1"/>
  <c r="CH16" i="2"/>
  <c r="CG15" i="4" s="1"/>
  <c r="CH15" i="2"/>
  <c r="CG5" i="4" s="1"/>
  <c r="CD60" i="2"/>
  <c r="CC10" i="4" s="1"/>
  <c r="CD62" i="2"/>
  <c r="CC30" i="4" s="1"/>
  <c r="CD61" i="2"/>
  <c r="CC20" i="4" s="1"/>
  <c r="CL24" i="2"/>
  <c r="CK6" i="4" s="1"/>
  <c r="CL25" i="2"/>
  <c r="CK16" i="4" s="1"/>
  <c r="CL26" i="2"/>
  <c r="CK26" i="4" s="1"/>
  <c r="CF35" i="2"/>
  <c r="CE27" i="4" s="1"/>
  <c r="CF34" i="2"/>
  <c r="CE17" i="4" s="1"/>
  <c r="CF33" i="2"/>
  <c r="CE7" i="4" s="1"/>
  <c r="CH69" i="2"/>
  <c r="CG11" i="4" s="1"/>
  <c r="CH71" i="2"/>
  <c r="CG31" i="4" s="1"/>
  <c r="CH70" i="2"/>
  <c r="CG21" i="4" s="1"/>
  <c r="CH51" i="2"/>
  <c r="CG9" i="4" s="1"/>
  <c r="CH52" i="2"/>
  <c r="CG19" i="4" s="1"/>
  <c r="CH53" i="2"/>
  <c r="CG29" i="4" s="1"/>
  <c r="CI17" i="2"/>
  <c r="CH25" i="4" s="1"/>
  <c r="CI15" i="2"/>
  <c r="CH5" i="4" s="1"/>
  <c r="CI16" i="2"/>
  <c r="CH15" i="4" s="1"/>
  <c r="CC24" i="2"/>
  <c r="CB6" i="4" s="1"/>
  <c r="CC25" i="2"/>
  <c r="CB16" i="4" s="1"/>
  <c r="CC26" i="2"/>
  <c r="CB26" i="4" s="1"/>
  <c r="CL51" i="2"/>
  <c r="CK9" i="4" s="1"/>
  <c r="CL53" i="2"/>
  <c r="CK29" i="4" s="1"/>
  <c r="CL52" i="2"/>
  <c r="CK19" i="4" s="1"/>
  <c r="CG24" i="2"/>
  <c r="CF6" i="4" s="1"/>
  <c r="CG25" i="2"/>
  <c r="CF16" i="4" s="1"/>
  <c r="CG26" i="2"/>
  <c r="CF26" i="4" s="1"/>
  <c r="CL33" i="2"/>
  <c r="CK7" i="4" s="1"/>
  <c r="CL34" i="2"/>
  <c r="CK17" i="4" s="1"/>
  <c r="CL35" i="2"/>
  <c r="CK27" i="4" s="1"/>
  <c r="CB69" i="2"/>
  <c r="CA11" i="4" s="1"/>
  <c r="CB70" i="2"/>
  <c r="CA21" i="4" s="1"/>
  <c r="CB71" i="2"/>
  <c r="CA31" i="4" s="1"/>
  <c r="CJ51" i="2"/>
  <c r="CI9" i="4" s="1"/>
  <c r="CJ52" i="2"/>
  <c r="CI19" i="4" s="1"/>
  <c r="CJ53" i="2"/>
  <c r="CI29" i="4" s="1"/>
  <c r="CK44" i="2"/>
  <c r="CJ28" i="4" s="1"/>
  <c r="CK42" i="2"/>
  <c r="CJ8" i="4" s="1"/>
  <c r="CK43" i="2"/>
  <c r="CJ18" i="4" s="1"/>
  <c r="CG44" i="2"/>
  <c r="CF28" i="4" s="1"/>
  <c r="CG42" i="2"/>
  <c r="CF8" i="4" s="1"/>
  <c r="CG43" i="2"/>
  <c r="CF18" i="4" s="1"/>
  <c r="CC44" i="2"/>
  <c r="CB28" i="4" s="1"/>
  <c r="CC42" i="2"/>
  <c r="CB8" i="4" s="1"/>
  <c r="CC43" i="2"/>
  <c r="CB18" i="4" s="1"/>
  <c r="CA25" i="2"/>
  <c r="BZ16" i="4" s="1"/>
  <c r="CA24" i="2"/>
  <c r="BZ6" i="4" s="1"/>
  <c r="CA26" i="2"/>
  <c r="BZ26" i="4" s="1"/>
  <c r="CE71" i="2"/>
  <c r="CD31" i="4" s="1"/>
  <c r="CE70" i="2"/>
  <c r="CD21" i="4" s="1"/>
  <c r="CE69" i="2"/>
  <c r="CD11" i="4" s="1"/>
  <c r="CI62" i="2"/>
  <c r="CH30" i="4" s="1"/>
  <c r="CI61" i="2"/>
  <c r="CH20" i="4" s="1"/>
  <c r="CI60" i="2"/>
  <c r="CH10" i="4" s="1"/>
  <c r="CA62" i="2"/>
  <c r="BZ30" i="4" s="1"/>
  <c r="CA61" i="2"/>
  <c r="BZ20" i="4" s="1"/>
  <c r="CA60" i="2"/>
  <c r="BZ10" i="4" s="1"/>
  <c r="CE53" i="2"/>
  <c r="CD29" i="4" s="1"/>
  <c r="CE51" i="2"/>
  <c r="CD9" i="4" s="1"/>
  <c r="CE52" i="2"/>
  <c r="CD19" i="4" s="1"/>
  <c r="CS16" i="8"/>
  <c r="CS15" i="8"/>
  <c r="CS17" i="8"/>
  <c r="CS18" i="8"/>
  <c r="CS31" i="8"/>
  <c r="CS34" i="8"/>
  <c r="CS33" i="8"/>
  <c r="CS32" i="8"/>
  <c r="CS27" i="8"/>
  <c r="CS29" i="8"/>
  <c r="CS30" i="8"/>
  <c r="CS28" i="8"/>
  <c r="O18" i="11"/>
  <c r="K18" i="11"/>
  <c r="Q194" i="9" l="1"/>
  <c r="R195" i="9"/>
  <c r="Q192" i="9"/>
  <c r="R193" i="9"/>
  <c r="Q198" i="9"/>
  <c r="R199" i="9"/>
  <c r="Q196" i="9"/>
  <c r="S21" i="11"/>
  <c r="S25" i="11"/>
  <c r="S36" i="11"/>
  <c r="S65" i="11"/>
  <c r="Q37" i="11"/>
  <c r="Q67" i="11"/>
  <c r="Q36" i="11"/>
  <c r="Q70" i="11"/>
  <c r="Q63" i="11"/>
  <c r="G62" i="11"/>
  <c r="R63" i="11" s="1"/>
  <c r="Q19" i="11"/>
  <c r="W34" i="11" s="1"/>
  <c r="S23" i="11"/>
  <c r="S41" i="11"/>
  <c r="S64" i="11"/>
  <c r="Q72" i="11"/>
  <c r="S40" i="11"/>
  <c r="S52" i="11"/>
  <c r="S42" i="11"/>
  <c r="Q57" i="11"/>
  <c r="Q55" i="11"/>
  <c r="S71" i="11"/>
  <c r="Q34" i="11"/>
  <c r="S20" i="11"/>
  <c r="Q66" i="11"/>
  <c r="O19" i="11"/>
  <c r="W19" i="11" s="1"/>
  <c r="Q68" i="11"/>
  <c r="Q69" i="11"/>
  <c r="Q42" i="11"/>
  <c r="Q23" i="11"/>
  <c r="S68" i="11"/>
  <c r="S58" i="11"/>
  <c r="S39" i="11"/>
  <c r="Q71" i="11"/>
  <c r="Q53" i="11"/>
  <c r="Q21" i="11"/>
  <c r="S22" i="11"/>
  <c r="S35" i="11"/>
  <c r="S24" i="11"/>
  <c r="Q56" i="11"/>
  <c r="Q40" i="11"/>
  <c r="Q20" i="11"/>
  <c r="S69" i="11"/>
  <c r="S53" i="11"/>
  <c r="Q43" i="11"/>
  <c r="Q28" i="11"/>
  <c r="S63" i="11"/>
  <c r="I62" i="11"/>
  <c r="T63" i="11" s="1"/>
  <c r="S43" i="11"/>
  <c r="S50" i="11"/>
  <c r="S54" i="11"/>
  <c r="S19" i="11"/>
  <c r="W49" i="11" s="1"/>
  <c r="Q50" i="11"/>
  <c r="S55" i="11"/>
  <c r="S70" i="11"/>
  <c r="S38" i="11"/>
  <c r="Q52" i="11"/>
  <c r="Q54" i="11"/>
  <c r="Q27" i="11"/>
  <c r="S27" i="11"/>
  <c r="S67" i="11"/>
  <c r="S72" i="11"/>
  <c r="Q35" i="11"/>
  <c r="Q58" i="11"/>
  <c r="Q25" i="11"/>
  <c r="S26" i="11"/>
  <c r="S56" i="11"/>
  <c r="S28" i="11"/>
  <c r="Q64" i="11"/>
  <c r="AB49" i="4"/>
  <c r="CF39" i="4"/>
  <c r="O20" i="11"/>
  <c r="O27" i="11"/>
  <c r="DB47" i="4"/>
  <c r="CT47" i="4"/>
  <c r="CS43" i="4"/>
  <c r="CT45" i="4"/>
  <c r="DD35" i="4"/>
  <c r="CT49" i="8" s="1"/>
  <c r="CF47" i="4"/>
  <c r="BZ36" i="4"/>
  <c r="CA6" i="8" s="1"/>
  <c r="CJ35" i="4"/>
  <c r="CA45" i="8" s="1"/>
  <c r="CH36" i="4"/>
  <c r="CA38" i="8" s="1"/>
  <c r="CD35" i="4"/>
  <c r="CA21" i="8" s="1"/>
  <c r="CU47" i="4"/>
  <c r="DD39" i="4"/>
  <c r="DC40" i="4"/>
  <c r="DD43" i="4"/>
  <c r="CB36" i="4"/>
  <c r="CA14" i="8" s="1"/>
  <c r="CJ44" i="4"/>
  <c r="CH45" i="4"/>
  <c r="CK49" i="4"/>
  <c r="CI44" i="4"/>
  <c r="CA34" i="4"/>
  <c r="CA8" i="8" s="1"/>
  <c r="CE47" i="4"/>
  <c r="CC47" i="4"/>
  <c r="CK40" i="4"/>
  <c r="DB38" i="4"/>
  <c r="CS34" i="4"/>
  <c r="CT4" i="8" s="1"/>
  <c r="CT36" i="4"/>
  <c r="CT10" i="8" s="1"/>
  <c r="BG36" i="4"/>
  <c r="BH6" i="8" s="1"/>
  <c r="BG35" i="4"/>
  <c r="BH5" i="8" s="1"/>
  <c r="BO44" i="4"/>
  <c r="BJ43" i="4"/>
  <c r="BK49" i="4"/>
  <c r="BG40" i="4"/>
  <c r="BJ48" i="4"/>
  <c r="BL44" i="4"/>
  <c r="BH47" i="4"/>
  <c r="BL45" i="4"/>
  <c r="BO35" i="4"/>
  <c r="BH37" i="8" s="1"/>
  <c r="BN49" i="4"/>
  <c r="BN43" i="4"/>
  <c r="BO43" i="4"/>
  <c r="BP40" i="4"/>
  <c r="BP43" i="4"/>
  <c r="BH38" i="4"/>
  <c r="BH49" i="4"/>
  <c r="BK39" i="4"/>
  <c r="G29" i="4"/>
  <c r="G47" i="4" s="1"/>
  <c r="H25" i="3"/>
  <c r="BI44" i="4"/>
  <c r="BM40" i="4"/>
  <c r="BQ49" i="4"/>
  <c r="BO48" i="4"/>
  <c r="BR45" i="4"/>
  <c r="BM48" i="4"/>
  <c r="BP36" i="4"/>
  <c r="BH42" i="8" s="1"/>
  <c r="BN38" i="4"/>
  <c r="BP38" i="4"/>
  <c r="E62" i="11"/>
  <c r="P63" i="11" s="1"/>
  <c r="AR48" i="4"/>
  <c r="G19" i="7"/>
  <c r="G47" i="7" s="1"/>
  <c r="AD38" i="4"/>
  <c r="AV48" i="4"/>
  <c r="AW40" i="4"/>
  <c r="AT49" i="4"/>
  <c r="AU47" i="4"/>
  <c r="AO38" i="4"/>
  <c r="AO47" i="4"/>
  <c r="AW47" i="4"/>
  <c r="AD48" i="4"/>
  <c r="AC47" i="4"/>
  <c r="X49" i="4"/>
  <c r="V38" i="4"/>
  <c r="Z39" i="4"/>
  <c r="AF47" i="4"/>
  <c r="H24" i="3"/>
  <c r="AW38" i="4"/>
  <c r="AQ45" i="4"/>
  <c r="AV39" i="4"/>
  <c r="AU49" i="4"/>
  <c r="AQ43" i="4"/>
  <c r="AW43" i="4"/>
  <c r="AY35" i="4"/>
  <c r="AO49" i="8" s="1"/>
  <c r="AU45" i="4"/>
  <c r="AR43" i="4"/>
  <c r="AN43" i="4"/>
  <c r="AW34" i="4"/>
  <c r="AO40" i="8" s="1"/>
  <c r="AN34" i="4"/>
  <c r="AO4" i="8" s="1"/>
  <c r="AQ36" i="4"/>
  <c r="AO18" i="8" s="1"/>
  <c r="AB35" i="4"/>
  <c r="V33" i="8" s="1"/>
  <c r="AF34" i="4"/>
  <c r="V48" i="8" s="1"/>
  <c r="AA44" i="4"/>
  <c r="AF45" i="4"/>
  <c r="U34" i="4"/>
  <c r="V4" i="8" s="1"/>
  <c r="AC36" i="4"/>
  <c r="V38" i="8" s="1"/>
  <c r="AC43" i="4"/>
  <c r="AD35" i="4"/>
  <c r="V41" i="8" s="1"/>
  <c r="AF43" i="4"/>
  <c r="AA35" i="4"/>
  <c r="V29" i="8" s="1"/>
  <c r="U45" i="4"/>
  <c r="AA36" i="4"/>
  <c r="V30" i="8" s="1"/>
  <c r="W44" i="4"/>
  <c r="Z38" i="4"/>
  <c r="U36" i="4"/>
  <c r="V6" i="8" s="1"/>
  <c r="X45" i="4"/>
  <c r="Z36" i="4"/>
  <c r="V26" i="8" s="1"/>
  <c r="V36" i="4"/>
  <c r="V10" i="8" s="1"/>
  <c r="AA45" i="4"/>
  <c r="Y39" i="4"/>
  <c r="R190" i="9"/>
  <c r="DB48" i="4"/>
  <c r="CW39" i="4"/>
  <c r="DA49" i="4"/>
  <c r="CZ38" i="4"/>
  <c r="DC36" i="4"/>
  <c r="CT46" i="8" s="1"/>
  <c r="CU39" i="4"/>
  <c r="CY38" i="4"/>
  <c r="DD40" i="4"/>
  <c r="DB39" i="4"/>
  <c r="CW48" i="4"/>
  <c r="DA40" i="4"/>
  <c r="CZ47" i="4"/>
  <c r="DC45" i="4"/>
  <c r="DB43" i="4"/>
  <c r="DA45" i="4"/>
  <c r="CA38" i="4"/>
  <c r="CI43" i="4"/>
  <c r="CG35" i="4"/>
  <c r="CA33" i="8" s="1"/>
  <c r="CH47" i="4"/>
  <c r="CI34" i="4"/>
  <c r="CA40" i="8" s="1"/>
  <c r="CK34" i="4"/>
  <c r="CA48" i="8" s="1"/>
  <c r="CF34" i="4"/>
  <c r="CA28" i="8" s="1"/>
  <c r="CF44" i="4"/>
  <c r="CK38" i="4"/>
  <c r="CG47" i="4"/>
  <c r="CG40" i="4"/>
  <c r="CH38" i="4"/>
  <c r="CA47" i="4"/>
  <c r="CG44" i="4"/>
  <c r="CK43" i="4"/>
  <c r="BQ47" i="4"/>
  <c r="BQ39" i="4"/>
  <c r="BM35" i="4"/>
  <c r="BH29" i="8" s="1"/>
  <c r="BG39" i="4"/>
  <c r="BI36" i="4"/>
  <c r="BH14" i="8" s="1"/>
  <c r="BM36" i="4"/>
  <c r="BH30" i="8" s="1"/>
  <c r="BN35" i="4"/>
  <c r="BH33" i="8" s="1"/>
  <c r="BR38" i="4"/>
  <c r="BQ40" i="4"/>
  <c r="BG34" i="4"/>
  <c r="BH4" i="8" s="1"/>
  <c r="BO39" i="4"/>
  <c r="BO38" i="4"/>
  <c r="BJ49" i="4"/>
  <c r="BM38" i="4"/>
  <c r="BN39" i="4"/>
  <c r="BM39" i="4"/>
  <c r="BL48" i="4"/>
  <c r="BK36" i="4"/>
  <c r="BH22" i="8" s="1"/>
  <c r="BQ34" i="4"/>
  <c r="BH44" i="8" s="1"/>
  <c r="BP45" i="4"/>
  <c r="BG47" i="4"/>
  <c r="BL47" i="4"/>
  <c r="BI38" i="4"/>
  <c r="BM44" i="4"/>
  <c r="BJ36" i="4"/>
  <c r="BH18" i="8" s="1"/>
  <c r="BI35" i="4"/>
  <c r="BH13" i="8" s="1"/>
  <c r="BH40" i="4"/>
  <c r="BK48" i="4"/>
  <c r="AR44" i="4"/>
  <c r="AX43" i="4"/>
  <c r="AQ38" i="4"/>
  <c r="AQ35" i="4"/>
  <c r="AO17" i="8" s="1"/>
  <c r="AO34" i="4"/>
  <c r="AO8" i="8" s="1"/>
  <c r="AS34" i="4"/>
  <c r="AO24" i="8" s="1"/>
  <c r="AQ48" i="4"/>
  <c r="AP36" i="4"/>
  <c r="AO14" i="8" s="1"/>
  <c r="AQ47" i="4"/>
  <c r="AX44" i="4"/>
  <c r="AY38" i="4"/>
  <c r="AO40" i="4"/>
  <c r="AQ49" i="4"/>
  <c r="AS40" i="4"/>
  <c r="DC38" i="4"/>
  <c r="DD47" i="4"/>
  <c r="DB44" i="4"/>
  <c r="CZ45" i="4"/>
  <c r="CZ44" i="4"/>
  <c r="DA48" i="4"/>
  <c r="CU43" i="4"/>
  <c r="DC39" i="4"/>
  <c r="CV43" i="4"/>
  <c r="CS44" i="4"/>
  <c r="DB34" i="4"/>
  <c r="CT40" i="8" s="1"/>
  <c r="DA36" i="4"/>
  <c r="CT38" i="8" s="1"/>
  <c r="CW35" i="4"/>
  <c r="CT21" i="8" s="1"/>
  <c r="CZ43" i="4"/>
  <c r="DD38" i="4"/>
  <c r="CV49" i="4"/>
  <c r="DC48" i="4"/>
  <c r="DB35" i="4"/>
  <c r="CT41" i="8" s="1"/>
  <c r="CZ36" i="4"/>
  <c r="CT34" i="8" s="1"/>
  <c r="CZ35" i="4"/>
  <c r="CT33" i="8" s="1"/>
  <c r="CV34" i="4"/>
  <c r="CT16" i="8" s="1"/>
  <c r="DA39" i="4"/>
  <c r="CU34" i="4"/>
  <c r="CT12" i="8" s="1"/>
  <c r="CT38" i="4"/>
  <c r="CZ34" i="4"/>
  <c r="CT32" i="8" s="1"/>
  <c r="DD44" i="4"/>
  <c r="BZ48" i="4"/>
  <c r="CK47" i="4"/>
  <c r="CG49" i="4"/>
  <c r="CE45" i="4"/>
  <c r="CD48" i="4"/>
  <c r="BZ40" i="4"/>
  <c r="CC36" i="4"/>
  <c r="CA18" i="8" s="1"/>
  <c r="CJ45" i="4"/>
  <c r="CE44" i="4"/>
  <c r="CK48" i="4"/>
  <c r="CF43" i="4"/>
  <c r="CA35" i="4"/>
  <c r="CA9" i="8" s="1"/>
  <c r="CJ39" i="4"/>
  <c r="CF45" i="4"/>
  <c r="BM49" i="4"/>
  <c r="BR47" i="4"/>
  <c r="BG43" i="4"/>
  <c r="BN48" i="4"/>
  <c r="BR36" i="4"/>
  <c r="BH50" i="8" s="1"/>
  <c r="BQ43" i="4"/>
  <c r="BQ38" i="4"/>
  <c r="BQ48" i="4"/>
  <c r="AW44" i="4"/>
  <c r="AR35" i="4"/>
  <c r="AO21" i="8" s="1"/>
  <c r="AP45" i="4"/>
  <c r="AX34" i="4"/>
  <c r="AO44" i="8" s="1"/>
  <c r="AX35" i="4"/>
  <c r="AO45" i="8" s="1"/>
  <c r="AQ44" i="4"/>
  <c r="AY47" i="4"/>
  <c r="AO43" i="4"/>
  <c r="AO49" i="4"/>
  <c r="AQ40" i="4"/>
  <c r="AQ39" i="4"/>
  <c r="AF36" i="4"/>
  <c r="V50" i="8" s="1"/>
  <c r="W43" i="4"/>
  <c r="U43" i="4"/>
  <c r="AF38" i="4"/>
  <c r="AC48" i="4"/>
  <c r="AB36" i="4"/>
  <c r="V34" i="8" s="1"/>
  <c r="AQ34" i="4"/>
  <c r="AO16" i="8" s="1"/>
  <c r="AS43" i="4"/>
  <c r="AW35" i="4"/>
  <c r="AO41" i="8" s="1"/>
  <c r="AW45" i="4"/>
  <c r="AW36" i="4"/>
  <c r="AO42" i="8" s="1"/>
  <c r="AV43" i="4"/>
  <c r="U35" i="4"/>
  <c r="V5" i="8" s="1"/>
  <c r="V34" i="4"/>
  <c r="V8" i="8" s="1"/>
  <c r="AC44" i="4"/>
  <c r="U40" i="4"/>
  <c r="Z35" i="4"/>
  <c r="V25" i="8" s="1"/>
  <c r="AB34" i="4"/>
  <c r="V32" i="8" s="1"/>
  <c r="AF48" i="4"/>
  <c r="AA43" i="4"/>
  <c r="AC49" i="4"/>
  <c r="AD40" i="4"/>
  <c r="V35" i="4"/>
  <c r="V9" i="8" s="1"/>
  <c r="U48" i="4"/>
  <c r="AT38" i="4"/>
  <c r="AY39" i="4"/>
  <c r="AN38" i="4"/>
  <c r="AU44" i="4"/>
  <c r="AY36" i="4"/>
  <c r="AO50" i="8" s="1"/>
  <c r="AP39" i="4"/>
  <c r="AS35" i="4"/>
  <c r="AO25" i="8" s="1"/>
  <c r="AT35" i="4"/>
  <c r="AO29" i="8" s="1"/>
  <c r="AP38" i="4"/>
  <c r="AS38" i="4"/>
  <c r="AO48" i="4"/>
  <c r="AO35" i="4"/>
  <c r="AO9" i="8" s="1"/>
  <c r="AU40" i="4"/>
  <c r="AD39" i="4"/>
  <c r="AB44" i="4"/>
  <c r="Z48" i="4"/>
  <c r="X40" i="4"/>
  <c r="AC38" i="4"/>
  <c r="W34" i="4"/>
  <c r="V12" i="8" s="1"/>
  <c r="AC45" i="4"/>
  <c r="AC34" i="4"/>
  <c r="V36" i="8" s="1"/>
  <c r="AC39" i="4"/>
  <c r="AD44" i="4"/>
  <c r="AO44" i="4"/>
  <c r="CU38" i="4"/>
  <c r="CV47" i="4"/>
  <c r="DC49" i="4"/>
  <c r="CY45" i="4"/>
  <c r="CX43" i="4"/>
  <c r="CW45" i="4"/>
  <c r="DD34" i="4"/>
  <c r="CT48" i="8" s="1"/>
  <c r="CT40" i="4"/>
  <c r="CW38" i="4"/>
  <c r="DD48" i="4"/>
  <c r="CZ40" i="4"/>
  <c r="CY48" i="4"/>
  <c r="CY36" i="4"/>
  <c r="CT30" i="8" s="1"/>
  <c r="DA38" i="4"/>
  <c r="CX34" i="4"/>
  <c r="CT24" i="8" s="1"/>
  <c r="CW36" i="4"/>
  <c r="CT22" i="8" s="1"/>
  <c r="CD40" i="4"/>
  <c r="CA40" i="4"/>
  <c r="CB35" i="4"/>
  <c r="CA13" i="8" s="1"/>
  <c r="CF38" i="4"/>
  <c r="CF49" i="4"/>
  <c r="BZ45" i="4"/>
  <c r="CA48" i="4"/>
  <c r="CE40" i="4"/>
  <c r="CA36" i="4"/>
  <c r="CA10" i="8" s="1"/>
  <c r="CB43" i="4"/>
  <c r="BZ34" i="4"/>
  <c r="CA4" i="8" s="1"/>
  <c r="CD44" i="4"/>
  <c r="CE48" i="4"/>
  <c r="CK39" i="4"/>
  <c r="CA44" i="4"/>
  <c r="CB47" i="4"/>
  <c r="CJ49" i="4"/>
  <c r="CI36" i="4"/>
  <c r="CA42" i="8" s="1"/>
  <c r="CA49" i="4"/>
  <c r="CB44" i="4"/>
  <c r="CH39" i="4"/>
  <c r="CD49" i="4"/>
  <c r="BZ44" i="4"/>
  <c r="CI38" i="4"/>
  <c r="CH43" i="4"/>
  <c r="CB38" i="4"/>
  <c r="CB49" i="4"/>
  <c r="CJ40" i="4"/>
  <c r="CI39" i="4"/>
  <c r="CD34" i="4"/>
  <c r="CA20" i="8" s="1"/>
  <c r="CD45" i="4"/>
  <c r="CI45" i="4"/>
  <c r="BJ46" i="4"/>
  <c r="BJ67" i="4"/>
  <c r="BJ66" i="4"/>
  <c r="BN33" i="4"/>
  <c r="BN53" i="4"/>
  <c r="BN127" i="4"/>
  <c r="BN52" i="4"/>
  <c r="BR56" i="4"/>
  <c r="BR57" i="4"/>
  <c r="BR37" i="4"/>
  <c r="BM66" i="4"/>
  <c r="BM67" i="4"/>
  <c r="BM46" i="4"/>
  <c r="BG73" i="4"/>
  <c r="BG72" i="4"/>
  <c r="BN46" i="4"/>
  <c r="BN66" i="4"/>
  <c r="BN67" i="4"/>
  <c r="BO67" i="4"/>
  <c r="BO66" i="4"/>
  <c r="BO46" i="4"/>
  <c r="BK72" i="4"/>
  <c r="BK73" i="4"/>
  <c r="BJ33" i="4"/>
  <c r="BJ127" i="4"/>
  <c r="BJ53" i="4"/>
  <c r="BJ52" i="4"/>
  <c r="BQ46" i="4"/>
  <c r="BQ66" i="4"/>
  <c r="BQ67" i="4"/>
  <c r="BL37" i="4"/>
  <c r="BL56" i="4"/>
  <c r="BL57" i="4"/>
  <c r="BJ76" i="4"/>
  <c r="BJ77" i="4"/>
  <c r="BN72" i="4"/>
  <c r="BN73" i="4"/>
  <c r="BR76" i="4"/>
  <c r="BR77" i="4"/>
  <c r="BP63" i="4"/>
  <c r="BP42" i="4"/>
  <c r="BP62" i="4"/>
  <c r="BR40" i="4"/>
  <c r="BH39" i="4"/>
  <c r="BG42" i="4"/>
  <c r="BG62" i="4"/>
  <c r="BG63" i="4"/>
  <c r="BO36" i="4"/>
  <c r="BH38" i="8" s="1"/>
  <c r="BG67" i="4"/>
  <c r="BG66" i="4"/>
  <c r="BG46" i="4"/>
  <c r="BP57" i="4"/>
  <c r="BP37" i="4"/>
  <c r="BP56" i="4"/>
  <c r="BI46" i="4"/>
  <c r="BI67" i="4"/>
  <c r="BI66" i="4"/>
  <c r="BO37" i="4"/>
  <c r="BO56" i="4"/>
  <c r="BO57" i="4"/>
  <c r="BO73" i="4"/>
  <c r="BO72" i="4"/>
  <c r="BK44" i="4"/>
  <c r="BK56" i="4"/>
  <c r="BK57" i="4"/>
  <c r="BK37" i="4"/>
  <c r="BL34" i="4"/>
  <c r="BH24" i="8" s="1"/>
  <c r="BQ77" i="4"/>
  <c r="BQ76" i="4"/>
  <c r="BP39" i="4"/>
  <c r="BM62" i="4"/>
  <c r="BM63" i="4"/>
  <c r="BM42" i="4"/>
  <c r="BQ44" i="4"/>
  <c r="BL36" i="4"/>
  <c r="BH26" i="8" s="1"/>
  <c r="BI45" i="4"/>
  <c r="BO49" i="4"/>
  <c r="BG45" i="4"/>
  <c r="BN44" i="4"/>
  <c r="BL77" i="4"/>
  <c r="BL76" i="4"/>
  <c r="BG44" i="4"/>
  <c r="BJ37" i="4"/>
  <c r="BJ57" i="4"/>
  <c r="BJ56" i="4"/>
  <c r="BN40" i="4"/>
  <c r="BJ34" i="4"/>
  <c r="BH16" i="8" s="1"/>
  <c r="BI72" i="4"/>
  <c r="BI73" i="4"/>
  <c r="BL62" i="4"/>
  <c r="BL42" i="4"/>
  <c r="BL63" i="4"/>
  <c r="BR63" i="4"/>
  <c r="BR42" i="4"/>
  <c r="BR62" i="4"/>
  <c r="BR46" i="4"/>
  <c r="BR67" i="4"/>
  <c r="BR66" i="4"/>
  <c r="BI48" i="4"/>
  <c r="BK40" i="4"/>
  <c r="BN34" i="4"/>
  <c r="BH32" i="8" s="1"/>
  <c r="BG49" i="4"/>
  <c r="BJ40" i="4"/>
  <c r="BM77" i="4"/>
  <c r="BM76" i="4"/>
  <c r="BQ45" i="4"/>
  <c r="BP72" i="4"/>
  <c r="BP73" i="4"/>
  <c r="BR49" i="4"/>
  <c r="BK38" i="4"/>
  <c r="BR35" i="4"/>
  <c r="BH49" i="8" s="1"/>
  <c r="BL49" i="4"/>
  <c r="BH34" i="4"/>
  <c r="BH8" i="8" s="1"/>
  <c r="BH73" i="4"/>
  <c r="BH72" i="4"/>
  <c r="BO34" i="4"/>
  <c r="BH36" i="8" s="1"/>
  <c r="BJ35" i="4"/>
  <c r="BH17" i="8" s="1"/>
  <c r="BL39" i="4"/>
  <c r="BP49" i="4"/>
  <c r="BJ39" i="4"/>
  <c r="BG56" i="4"/>
  <c r="BG37" i="4"/>
  <c r="BG57" i="4"/>
  <c r="BJ47" i="4"/>
  <c r="BN76" i="4"/>
  <c r="BN77" i="4"/>
  <c r="BI56" i="4"/>
  <c r="BI57" i="4"/>
  <c r="BI37" i="4"/>
  <c r="BN45" i="4"/>
  <c r="BP34" i="4"/>
  <c r="BH40" i="8" s="1"/>
  <c r="BI49" i="4"/>
  <c r="BK62" i="4"/>
  <c r="BK42" i="4"/>
  <c r="BK63" i="4"/>
  <c r="BQ127" i="4"/>
  <c r="BQ52" i="4"/>
  <c r="BQ53" i="4"/>
  <c r="BQ33" i="4"/>
  <c r="BO62" i="4"/>
  <c r="BO63" i="4"/>
  <c r="BO42" i="4"/>
  <c r="BN47" i="4"/>
  <c r="BL35" i="4"/>
  <c r="BH25" i="8" s="1"/>
  <c r="BL38" i="4"/>
  <c r="BP47" i="4"/>
  <c r="BH77" i="4"/>
  <c r="BH76" i="4"/>
  <c r="BR34" i="4"/>
  <c r="BH48" i="8" s="1"/>
  <c r="BK77" i="4"/>
  <c r="BK76" i="4"/>
  <c r="BQ57" i="4"/>
  <c r="BQ56" i="4"/>
  <c r="BQ37" i="4"/>
  <c r="BR39" i="4"/>
  <c r="BP48" i="4"/>
  <c r="BM53" i="4"/>
  <c r="BM33" i="4"/>
  <c r="BM52" i="4"/>
  <c r="BM127" i="4"/>
  <c r="BI127" i="4"/>
  <c r="BI33" i="4"/>
  <c r="BI53" i="4"/>
  <c r="BI52" i="4"/>
  <c r="BL72" i="4"/>
  <c r="BL73" i="4"/>
  <c r="BP53" i="4"/>
  <c r="BP52" i="4"/>
  <c r="BP127" i="4"/>
  <c r="BP33" i="4"/>
  <c r="BH62" i="4"/>
  <c r="BH42" i="4"/>
  <c r="BH63" i="4"/>
  <c r="BG76" i="4"/>
  <c r="BG77" i="4"/>
  <c r="BP46" i="4"/>
  <c r="BP67" i="4"/>
  <c r="BP66" i="4"/>
  <c r="BO53" i="4"/>
  <c r="BO52" i="4"/>
  <c r="BO33" i="4"/>
  <c r="BO127" i="4"/>
  <c r="BH46" i="4"/>
  <c r="BH66" i="4"/>
  <c r="BH67" i="4"/>
  <c r="BQ35" i="4"/>
  <c r="BH45" i="8" s="1"/>
  <c r="BK34" i="4"/>
  <c r="BH20" i="8" s="1"/>
  <c r="BH44" i="4"/>
  <c r="BI42" i="4"/>
  <c r="BI62" i="4"/>
  <c r="BI63" i="4"/>
  <c r="BR52" i="4"/>
  <c r="BR33" i="4"/>
  <c r="BR127" i="4"/>
  <c r="BR53" i="4"/>
  <c r="BP44" i="4"/>
  <c r="BI34" i="4"/>
  <c r="BH12" i="8" s="1"/>
  <c r="BM43" i="4"/>
  <c r="BH127" i="4"/>
  <c r="BH53" i="4"/>
  <c r="BH52" i="4"/>
  <c r="BH33" i="4"/>
  <c r="BN36" i="4"/>
  <c r="BH34" i="8" s="1"/>
  <c r="BI40" i="4"/>
  <c r="BQ63" i="4"/>
  <c r="BQ62" i="4"/>
  <c r="BQ42" i="4"/>
  <c r="BJ72" i="4"/>
  <c r="BJ73" i="4"/>
  <c r="BH37" i="4"/>
  <c r="BH56" i="4"/>
  <c r="BH57" i="4"/>
  <c r="BH45" i="4"/>
  <c r="BG48" i="4"/>
  <c r="BM45" i="4"/>
  <c r="BO40" i="4"/>
  <c r="BK43" i="4"/>
  <c r="BL46" i="4"/>
  <c r="BL67" i="4"/>
  <c r="BL66" i="4"/>
  <c r="BH35" i="4"/>
  <c r="BH9" i="8" s="1"/>
  <c r="BN42" i="4"/>
  <c r="BN63" i="4"/>
  <c r="BN62" i="4"/>
  <c r="BL53" i="4"/>
  <c r="BL33" i="4"/>
  <c r="BL52" i="4"/>
  <c r="BL127" i="4"/>
  <c r="BR73" i="4"/>
  <c r="BR72" i="4"/>
  <c r="BP35" i="4"/>
  <c r="BH41" i="8" s="1"/>
  <c r="BI39" i="4"/>
  <c r="BO47" i="4"/>
  <c r="BM47" i="4"/>
  <c r="BM57" i="4"/>
  <c r="BM37" i="4"/>
  <c r="BM56" i="4"/>
  <c r="BQ36" i="4"/>
  <c r="BH46" i="8" s="1"/>
  <c r="BI43" i="4"/>
  <c r="BM34" i="4"/>
  <c r="BH28" i="8" s="1"/>
  <c r="BK47" i="4"/>
  <c r="BR44" i="4"/>
  <c r="BH48" i="4"/>
  <c r="BL40" i="4"/>
  <c r="BH43" i="4"/>
  <c r="BG52" i="4"/>
  <c r="BG33" i="4"/>
  <c r="BG53" i="4"/>
  <c r="BJ44" i="4"/>
  <c r="BO45" i="4"/>
  <c r="BK45" i="4"/>
  <c r="BJ38" i="4"/>
  <c r="BP77" i="4"/>
  <c r="BP76" i="4"/>
  <c r="BN56" i="4"/>
  <c r="BN37" i="4"/>
  <c r="BN57" i="4"/>
  <c r="BI76" i="4"/>
  <c r="BI77" i="4"/>
  <c r="BG38" i="4"/>
  <c r="BO76" i="4"/>
  <c r="BO77" i="4"/>
  <c r="BK127" i="4"/>
  <c r="BK52" i="4"/>
  <c r="BK33" i="4"/>
  <c r="BK53" i="4"/>
  <c r="BQ72" i="4"/>
  <c r="BQ74" i="4" s="1"/>
  <c r="BQ102" i="4" s="1"/>
  <c r="BQ73" i="4"/>
  <c r="BJ62" i="4"/>
  <c r="BJ63" i="4"/>
  <c r="BJ42" i="4"/>
  <c r="BI47" i="4"/>
  <c r="BK35" i="4"/>
  <c r="BH21" i="8" s="1"/>
  <c r="BR43" i="4"/>
  <c r="BK66" i="4"/>
  <c r="BK67" i="4"/>
  <c r="BK46" i="4"/>
  <c r="BL43" i="4"/>
  <c r="BJ45" i="4"/>
  <c r="BR48" i="4"/>
  <c r="BH36" i="4"/>
  <c r="BH10" i="8" s="1"/>
  <c r="BM72" i="4"/>
  <c r="BM73" i="4"/>
  <c r="AY76" i="4"/>
  <c r="AY77" i="4"/>
  <c r="AV72" i="4"/>
  <c r="AV73" i="4"/>
  <c r="AU66" i="4"/>
  <c r="AU46" i="4"/>
  <c r="AU67" i="4"/>
  <c r="AX77" i="4"/>
  <c r="AX76" i="4"/>
  <c r="AO33" i="4"/>
  <c r="AO52" i="4"/>
  <c r="AO53" i="4"/>
  <c r="AO127" i="4"/>
  <c r="AQ53" i="4"/>
  <c r="AQ52" i="4"/>
  <c r="AQ127" i="4"/>
  <c r="AQ33" i="4"/>
  <c r="AS127" i="4"/>
  <c r="AS33" i="4"/>
  <c r="AS53" i="4"/>
  <c r="AS52" i="4"/>
  <c r="AR76" i="4"/>
  <c r="AR77" i="4"/>
  <c r="AN72" i="4"/>
  <c r="AN73" i="4"/>
  <c r="AP66" i="4"/>
  <c r="AP67" i="4"/>
  <c r="AP46" i="4"/>
  <c r="AU72" i="4"/>
  <c r="AU73" i="4"/>
  <c r="AY63" i="4"/>
  <c r="AY42" i="4"/>
  <c r="AY62" i="4"/>
  <c r="AO56" i="4"/>
  <c r="AO37" i="4"/>
  <c r="AO57" i="4"/>
  <c r="AS66" i="4"/>
  <c r="AS46" i="4"/>
  <c r="AS67" i="4"/>
  <c r="AV56" i="4"/>
  <c r="AV57" i="4"/>
  <c r="AV37" i="4"/>
  <c r="AP53" i="4"/>
  <c r="AP52" i="4"/>
  <c r="AP33" i="4"/>
  <c r="AP127" i="4"/>
  <c r="AN57" i="4"/>
  <c r="AN56" i="4"/>
  <c r="AN37" i="4"/>
  <c r="AY56" i="4"/>
  <c r="AY57" i="4"/>
  <c r="AY37" i="4"/>
  <c r="AR40" i="4"/>
  <c r="AW49" i="4"/>
  <c r="AR47" i="4"/>
  <c r="AS39" i="4"/>
  <c r="AW39" i="4"/>
  <c r="AN36" i="4"/>
  <c r="AO6" i="8" s="1"/>
  <c r="AY43" i="4"/>
  <c r="AW42" i="4"/>
  <c r="AW63" i="4"/>
  <c r="AW62" i="4"/>
  <c r="AV63" i="4"/>
  <c r="AV62" i="4"/>
  <c r="AV42" i="4"/>
  <c r="AN48" i="4"/>
  <c r="AY48" i="4"/>
  <c r="AU57" i="4"/>
  <c r="AU56" i="4"/>
  <c r="AU37" i="4"/>
  <c r="AR36" i="4"/>
  <c r="AO22" i="8" s="1"/>
  <c r="AT40" i="4"/>
  <c r="AY44" i="4"/>
  <c r="AT66" i="4"/>
  <c r="AT67" i="4"/>
  <c r="AT46" i="4"/>
  <c r="AU38" i="4"/>
  <c r="AU35" i="4"/>
  <c r="AO33" i="8" s="1"/>
  <c r="AX45" i="4"/>
  <c r="AX67" i="4"/>
  <c r="AX46" i="4"/>
  <c r="AX66" i="4"/>
  <c r="AU36" i="4"/>
  <c r="AO34" i="8" s="1"/>
  <c r="AY45" i="4"/>
  <c r="AO73" i="4"/>
  <c r="AO72" i="4"/>
  <c r="AR72" i="4"/>
  <c r="AR73" i="4"/>
  <c r="AP48" i="4"/>
  <c r="AP44" i="4"/>
  <c r="AV47" i="4"/>
  <c r="AX47" i="4"/>
  <c r="AR34" i="4"/>
  <c r="AO20" i="8" s="1"/>
  <c r="AT39" i="4"/>
  <c r="AW57" i="4"/>
  <c r="AW56" i="4"/>
  <c r="AW37" i="4"/>
  <c r="AS72" i="4"/>
  <c r="AS73" i="4"/>
  <c r="AR56" i="4"/>
  <c r="AR57" i="4"/>
  <c r="AR37" i="4"/>
  <c r="AN63" i="4"/>
  <c r="AN62" i="4"/>
  <c r="AN42" i="4"/>
  <c r="AP47" i="4"/>
  <c r="AU48" i="4"/>
  <c r="AX39" i="4"/>
  <c r="AV36" i="4"/>
  <c r="AO38" i="8" s="1"/>
  <c r="AT127" i="4"/>
  <c r="AT53" i="4"/>
  <c r="AT33" i="4"/>
  <c r="AT52" i="4"/>
  <c r="AU63" i="4"/>
  <c r="AU62" i="4"/>
  <c r="AU42" i="4"/>
  <c r="AY53" i="4"/>
  <c r="AY127" i="4"/>
  <c r="AY52" i="4"/>
  <c r="AY33" i="4"/>
  <c r="AS47" i="4"/>
  <c r="AV44" i="4"/>
  <c r="AQ66" i="4"/>
  <c r="AQ67" i="4"/>
  <c r="AQ46" i="4"/>
  <c r="AS77" i="4"/>
  <c r="AS76" i="4"/>
  <c r="AV77" i="4"/>
  <c r="AV76" i="4"/>
  <c r="AV49" i="4"/>
  <c r="AO39" i="4"/>
  <c r="AP42" i="4"/>
  <c r="AP63" i="4"/>
  <c r="AP62" i="4"/>
  <c r="AP40" i="4"/>
  <c r="AP34" i="4"/>
  <c r="AO12" i="8" s="1"/>
  <c r="AX73" i="4"/>
  <c r="AX72" i="4"/>
  <c r="AY67" i="4"/>
  <c r="AY46" i="4"/>
  <c r="AY66" i="4"/>
  <c r="AN35" i="4"/>
  <c r="AO5" i="8" s="1"/>
  <c r="AR38" i="4"/>
  <c r="AN45" i="4"/>
  <c r="AW127" i="4"/>
  <c r="AW33" i="4"/>
  <c r="AW53" i="4"/>
  <c r="AW52" i="4"/>
  <c r="AV53" i="4"/>
  <c r="AV127" i="4"/>
  <c r="AV52" i="4"/>
  <c r="AV33" i="4"/>
  <c r="AT34" i="4"/>
  <c r="AO28" i="8" s="1"/>
  <c r="AN49" i="4"/>
  <c r="AR45" i="4"/>
  <c r="AX52" i="4"/>
  <c r="AX127" i="4"/>
  <c r="AX53" i="4"/>
  <c r="AX33" i="4"/>
  <c r="AT77" i="4"/>
  <c r="AT76" i="4"/>
  <c r="AX49" i="4"/>
  <c r="AX57" i="4"/>
  <c r="AX37" i="4"/>
  <c r="AX56" i="4"/>
  <c r="AO45" i="4"/>
  <c r="AQ62" i="4"/>
  <c r="AQ63" i="4"/>
  <c r="AQ42" i="4"/>
  <c r="AR63" i="4"/>
  <c r="AR42" i="4"/>
  <c r="AR62" i="4"/>
  <c r="AV38" i="4"/>
  <c r="AT48" i="4"/>
  <c r="AW66" i="4"/>
  <c r="AW67" i="4"/>
  <c r="AW46" i="4"/>
  <c r="AR66" i="4"/>
  <c r="AR67" i="4"/>
  <c r="AR46" i="4"/>
  <c r="AU43" i="4"/>
  <c r="AP57" i="4"/>
  <c r="AP37" i="4"/>
  <c r="AP56" i="4"/>
  <c r="AT62" i="4"/>
  <c r="AT63" i="4"/>
  <c r="AT42" i="4"/>
  <c r="AU53" i="4"/>
  <c r="AU127" i="4"/>
  <c r="AU33" i="4"/>
  <c r="AU52" i="4"/>
  <c r="AS45" i="4"/>
  <c r="AO76" i="4"/>
  <c r="AY78" i="4" s="1"/>
  <c r="AO77" i="4"/>
  <c r="AQ37" i="4"/>
  <c r="AQ57" i="4"/>
  <c r="AQ56" i="4"/>
  <c r="AS56" i="4"/>
  <c r="AS37" i="4"/>
  <c r="AS57" i="4"/>
  <c r="AT36" i="4"/>
  <c r="AO30" i="8" s="1"/>
  <c r="AP72" i="4"/>
  <c r="AP73" i="4"/>
  <c r="AN76" i="4"/>
  <c r="AN77" i="4"/>
  <c r="AT57" i="4"/>
  <c r="AT37" i="4"/>
  <c r="AT56" i="4"/>
  <c r="AR49" i="4"/>
  <c r="AN44" i="4"/>
  <c r="AS48" i="4"/>
  <c r="AW48" i="4"/>
  <c r="AY34" i="4"/>
  <c r="AO48" i="8" s="1"/>
  <c r="AT47" i="4"/>
  <c r="AW72" i="4"/>
  <c r="AW73" i="4"/>
  <c r="AT43" i="4"/>
  <c r="AN39" i="4"/>
  <c r="AU76" i="4"/>
  <c r="AU77" i="4"/>
  <c r="AN40" i="4"/>
  <c r="AX63" i="4"/>
  <c r="AX62" i="4"/>
  <c r="AX42" i="4"/>
  <c r="AN47" i="4"/>
  <c r="AX36" i="4"/>
  <c r="AO46" i="8" s="1"/>
  <c r="AX40" i="4"/>
  <c r="AO36" i="4"/>
  <c r="AO10" i="8" s="1"/>
  <c r="AO63" i="4"/>
  <c r="AO42" i="4"/>
  <c r="AO62" i="4"/>
  <c r="AQ72" i="4"/>
  <c r="AQ73" i="4"/>
  <c r="AR52" i="4"/>
  <c r="AR127" i="4"/>
  <c r="AR33" i="4"/>
  <c r="AR53" i="4"/>
  <c r="AS44" i="4"/>
  <c r="AP35" i="4"/>
  <c r="AO13" i="8" s="1"/>
  <c r="AX38" i="4"/>
  <c r="AS49" i="4"/>
  <c r="AW77" i="4"/>
  <c r="AW76" i="4"/>
  <c r="AS63" i="4"/>
  <c r="AS62" i="4"/>
  <c r="AS42" i="4"/>
  <c r="AT44" i="4"/>
  <c r="AN53" i="4"/>
  <c r="AN52" i="4"/>
  <c r="AN33" i="4"/>
  <c r="AU34" i="4"/>
  <c r="AO32" i="8" s="1"/>
  <c r="AU39" i="4"/>
  <c r="AX48" i="4"/>
  <c r="AV45" i="4"/>
  <c r="AP77" i="4"/>
  <c r="AP76" i="4"/>
  <c r="AT72" i="4"/>
  <c r="AT73" i="4"/>
  <c r="AY73" i="4"/>
  <c r="AY72" i="4"/>
  <c r="AS36" i="4"/>
  <c r="AO26" i="8" s="1"/>
  <c r="AV35" i="4"/>
  <c r="AO37" i="8" s="1"/>
  <c r="AO67" i="4"/>
  <c r="AO46" i="4"/>
  <c r="AO66" i="4"/>
  <c r="AQ77" i="4"/>
  <c r="AQ76" i="4"/>
  <c r="AV66" i="4"/>
  <c r="AV67" i="4"/>
  <c r="AV46" i="4"/>
  <c r="AT45" i="4"/>
  <c r="AV40" i="4"/>
  <c r="AV34" i="4"/>
  <c r="AO36" i="8" s="1"/>
  <c r="AP49" i="4"/>
  <c r="AN46" i="4"/>
  <c r="AN66" i="4"/>
  <c r="AN67" i="4"/>
  <c r="AP43" i="4"/>
  <c r="V66" i="4"/>
  <c r="V67" i="4"/>
  <c r="V46" i="4"/>
  <c r="Z62" i="4"/>
  <c r="Z63" i="4"/>
  <c r="Z42" i="4"/>
  <c r="AB42" i="4"/>
  <c r="AB72" i="4"/>
  <c r="AB73" i="4"/>
  <c r="U76" i="4"/>
  <c r="U77" i="4"/>
  <c r="Z37" i="4"/>
  <c r="Z56" i="4"/>
  <c r="Z57" i="4"/>
  <c r="Y73" i="4"/>
  <c r="Y72" i="4"/>
  <c r="Y77" i="4"/>
  <c r="Y76" i="4"/>
  <c r="W66" i="4"/>
  <c r="W67" i="4"/>
  <c r="W46" i="4"/>
  <c r="AC37" i="4"/>
  <c r="AC56" i="4"/>
  <c r="AC57" i="4"/>
  <c r="AA77" i="4"/>
  <c r="AA76" i="4"/>
  <c r="AE33" i="4"/>
  <c r="AE53" i="4"/>
  <c r="AE127" i="4"/>
  <c r="AE52" i="4"/>
  <c r="AA53" i="4"/>
  <c r="AA33" i="4"/>
  <c r="AA52" i="4"/>
  <c r="AA127" i="4"/>
  <c r="AF52" i="4"/>
  <c r="AF33" i="4"/>
  <c r="AF53" i="4"/>
  <c r="AF127" i="4"/>
  <c r="U42" i="4"/>
  <c r="U63" i="4"/>
  <c r="U62" i="4"/>
  <c r="AD33" i="4"/>
  <c r="AD127" i="4"/>
  <c r="AD52" i="4"/>
  <c r="AD53" i="4"/>
  <c r="W62" i="4"/>
  <c r="W63" i="4"/>
  <c r="W42" i="4"/>
  <c r="AD36" i="4"/>
  <c r="V42" i="8" s="1"/>
  <c r="X77" i="4"/>
  <c r="X76" i="4"/>
  <c r="AF40" i="4"/>
  <c r="W49" i="4"/>
  <c r="Y34" i="4"/>
  <c r="V20" i="8" s="1"/>
  <c r="AD43" i="4"/>
  <c r="AC127" i="4"/>
  <c r="AC33" i="4"/>
  <c r="AC52" i="4"/>
  <c r="AC53" i="4"/>
  <c r="AB127" i="4"/>
  <c r="AB53" i="4"/>
  <c r="AB33" i="4"/>
  <c r="AB52" i="4"/>
  <c r="AB67" i="4"/>
  <c r="AB46" i="4"/>
  <c r="AB66" i="4"/>
  <c r="X39" i="4"/>
  <c r="X47" i="4"/>
  <c r="AB39" i="4"/>
  <c r="AB47" i="4"/>
  <c r="U56" i="4"/>
  <c r="U57" i="4"/>
  <c r="U37" i="4"/>
  <c r="AF66" i="4"/>
  <c r="AF67" i="4"/>
  <c r="AF46" i="4"/>
  <c r="AA49" i="4"/>
  <c r="Y45" i="4"/>
  <c r="V49" i="4"/>
  <c r="AC35" i="4"/>
  <c r="V37" i="8" s="1"/>
  <c r="Z77" i="4"/>
  <c r="Z76" i="4"/>
  <c r="X73" i="4"/>
  <c r="X72" i="4"/>
  <c r="AA39" i="4"/>
  <c r="Y67" i="4"/>
  <c r="Y66" i="4"/>
  <c r="Y46" i="4"/>
  <c r="W39" i="4"/>
  <c r="U49" i="4"/>
  <c r="AE40" i="4"/>
  <c r="Z44" i="4"/>
  <c r="AE34" i="4"/>
  <c r="V44" i="8" s="1"/>
  <c r="U38" i="4"/>
  <c r="AB43" i="4"/>
  <c r="AC46" i="4"/>
  <c r="AC66" i="4"/>
  <c r="AC67" i="4"/>
  <c r="Y47" i="4"/>
  <c r="Z40" i="4"/>
  <c r="AA66" i="4"/>
  <c r="AA46" i="4"/>
  <c r="AA67" i="4"/>
  <c r="AD67" i="4"/>
  <c r="AD66" i="4"/>
  <c r="AD46" i="4"/>
  <c r="Y35" i="4"/>
  <c r="V21" i="8" s="1"/>
  <c r="AE46" i="4"/>
  <c r="AE66" i="4"/>
  <c r="AE67" i="4"/>
  <c r="AF39" i="4"/>
  <c r="AB45" i="4"/>
  <c r="V72" i="4"/>
  <c r="V73" i="4"/>
  <c r="AE63" i="4"/>
  <c r="AE62" i="4"/>
  <c r="AE42" i="4"/>
  <c r="AA72" i="4"/>
  <c r="AA73" i="4"/>
  <c r="X43" i="4"/>
  <c r="AC40" i="4"/>
  <c r="U72" i="4"/>
  <c r="U73" i="4"/>
  <c r="W36" i="4"/>
  <c r="V14" i="8" s="1"/>
  <c r="V44" i="4"/>
  <c r="AE38" i="4"/>
  <c r="X44" i="4"/>
  <c r="AD62" i="4"/>
  <c r="AD63" i="4"/>
  <c r="AD42" i="4"/>
  <c r="AD45" i="4"/>
  <c r="V77" i="4"/>
  <c r="V76" i="4"/>
  <c r="X37" i="4"/>
  <c r="X56" i="4"/>
  <c r="X57" i="4"/>
  <c r="AF49" i="4"/>
  <c r="AD34" i="4"/>
  <c r="V40" i="8" s="1"/>
  <c r="Z33" i="4"/>
  <c r="Z127" i="4"/>
  <c r="Z52" i="4"/>
  <c r="Z53" i="4"/>
  <c r="AC72" i="4"/>
  <c r="AC73" i="4"/>
  <c r="AB63" i="4"/>
  <c r="AB62" i="4"/>
  <c r="AE45" i="4"/>
  <c r="AB76" i="4"/>
  <c r="AB77" i="4"/>
  <c r="X48" i="4"/>
  <c r="AF44" i="4"/>
  <c r="X38" i="4"/>
  <c r="AB48" i="4"/>
  <c r="U66" i="4"/>
  <c r="U46" i="4"/>
  <c r="U67" i="4"/>
  <c r="AE44" i="4"/>
  <c r="AF76" i="4"/>
  <c r="AF77" i="4"/>
  <c r="V40" i="4"/>
  <c r="AE39" i="4"/>
  <c r="Y42" i="4"/>
  <c r="Y62" i="4"/>
  <c r="Y63" i="4"/>
  <c r="X62" i="4"/>
  <c r="X63" i="4"/>
  <c r="X42" i="4"/>
  <c r="AA48" i="4"/>
  <c r="AA47" i="4"/>
  <c r="W47" i="4"/>
  <c r="W77" i="4"/>
  <c r="W76" i="4"/>
  <c r="Z49" i="4"/>
  <c r="Y49" i="4"/>
  <c r="AD77" i="4"/>
  <c r="AD76" i="4"/>
  <c r="Y44" i="4"/>
  <c r="V48" i="4"/>
  <c r="AE76" i="4"/>
  <c r="AE77" i="4"/>
  <c r="V62" i="4"/>
  <c r="V42" i="4"/>
  <c r="V63" i="4"/>
  <c r="AE72" i="4"/>
  <c r="AE73" i="4"/>
  <c r="AF72" i="4"/>
  <c r="AF73" i="4"/>
  <c r="X35" i="4"/>
  <c r="V17" i="8" s="1"/>
  <c r="W73" i="4"/>
  <c r="W72" i="4"/>
  <c r="Z47" i="4"/>
  <c r="V56" i="4"/>
  <c r="V37" i="4"/>
  <c r="V57" i="4"/>
  <c r="X67" i="4"/>
  <c r="X46" i="4"/>
  <c r="X66" i="4"/>
  <c r="U44" i="4"/>
  <c r="W40" i="4"/>
  <c r="V43" i="4"/>
  <c r="Y43" i="4"/>
  <c r="V47" i="4"/>
  <c r="Z72" i="4"/>
  <c r="Z73" i="4"/>
  <c r="AC63" i="4"/>
  <c r="AC62" i="4"/>
  <c r="AC42" i="4"/>
  <c r="X36" i="4"/>
  <c r="V18" i="8" s="1"/>
  <c r="AE36" i="4"/>
  <c r="V46" i="8" s="1"/>
  <c r="AB57" i="4"/>
  <c r="AB37" i="4"/>
  <c r="AB56" i="4"/>
  <c r="Z45" i="4"/>
  <c r="AF35" i="4"/>
  <c r="V49" i="8" s="1"/>
  <c r="V45" i="4"/>
  <c r="AB38" i="4"/>
  <c r="AE35" i="4"/>
  <c r="V45" i="8" s="1"/>
  <c r="AF57" i="4"/>
  <c r="AF37" i="4"/>
  <c r="AF56" i="4"/>
  <c r="AA40" i="4"/>
  <c r="Y36" i="4"/>
  <c r="V22" i="8" s="1"/>
  <c r="Y48" i="4"/>
  <c r="AE48" i="4"/>
  <c r="Z46" i="4"/>
  <c r="Z67" i="4"/>
  <c r="Z66" i="4"/>
  <c r="Y33" i="4"/>
  <c r="Y52" i="4"/>
  <c r="Y53" i="4"/>
  <c r="Y127" i="4"/>
  <c r="X33" i="4"/>
  <c r="X53" i="4"/>
  <c r="X127" i="4"/>
  <c r="X52" i="4"/>
  <c r="Y57" i="4"/>
  <c r="Y37" i="4"/>
  <c r="Y56" i="4"/>
  <c r="AA38" i="4"/>
  <c r="W48" i="4"/>
  <c r="AE49" i="4"/>
  <c r="W38" i="4"/>
  <c r="AE43" i="4"/>
  <c r="W37" i="4"/>
  <c r="W56" i="4"/>
  <c r="W57" i="4"/>
  <c r="U47" i="4"/>
  <c r="AC76" i="4"/>
  <c r="AC77" i="4"/>
  <c r="Y38" i="4"/>
  <c r="AA57" i="4"/>
  <c r="AA56" i="4"/>
  <c r="AA37" i="4"/>
  <c r="Y40" i="4"/>
  <c r="AD57" i="4"/>
  <c r="AD37" i="4"/>
  <c r="AD56" i="4"/>
  <c r="V39" i="4"/>
  <c r="AE57" i="4"/>
  <c r="AE37" i="4"/>
  <c r="AE56" i="4"/>
  <c r="AA34" i="4"/>
  <c r="V28" i="8" s="1"/>
  <c r="V127" i="4"/>
  <c r="V52" i="4"/>
  <c r="V53" i="4"/>
  <c r="V33" i="4"/>
  <c r="AA62" i="4"/>
  <c r="AA42" i="4"/>
  <c r="AA63" i="4"/>
  <c r="AF42" i="4"/>
  <c r="AF63" i="4"/>
  <c r="AF62" i="4"/>
  <c r="X34" i="4"/>
  <c r="V16" i="8" s="1"/>
  <c r="U33" i="4"/>
  <c r="U53" i="4"/>
  <c r="U52" i="4"/>
  <c r="AD49" i="4"/>
  <c r="W45" i="4"/>
  <c r="AE47" i="4"/>
  <c r="U39" i="4"/>
  <c r="AD73" i="4"/>
  <c r="AD72" i="4"/>
  <c r="W52" i="4"/>
  <c r="W53" i="4"/>
  <c r="W127" i="4"/>
  <c r="W33" i="4"/>
  <c r="W35" i="4"/>
  <c r="V13" i="8" s="1"/>
  <c r="K7" i="3"/>
  <c r="J5" i="4"/>
  <c r="J5" i="7"/>
  <c r="C17" i="3"/>
  <c r="B27" i="4"/>
  <c r="B27" i="7"/>
  <c r="B31" i="4"/>
  <c r="B31" i="7"/>
  <c r="C33" i="3"/>
  <c r="F11" i="3"/>
  <c r="E6" i="7"/>
  <c r="E6" i="4"/>
  <c r="B18" i="4"/>
  <c r="B18" i="7"/>
  <c r="C20" i="3"/>
  <c r="D28" i="4"/>
  <c r="D28" i="7"/>
  <c r="E21" i="3"/>
  <c r="G14" i="4"/>
  <c r="G14" i="7"/>
  <c r="H4" i="3"/>
  <c r="F24" i="4"/>
  <c r="G5" i="3"/>
  <c r="F24" i="7"/>
  <c r="E28" i="3"/>
  <c r="D20" i="7"/>
  <c r="D20" i="4"/>
  <c r="L28" i="7"/>
  <c r="L28" i="4"/>
  <c r="M21" i="3"/>
  <c r="F15" i="3"/>
  <c r="E7" i="4"/>
  <c r="E7" i="7"/>
  <c r="K29" i="7"/>
  <c r="K29" i="4"/>
  <c r="L25" i="3"/>
  <c r="M11" i="3"/>
  <c r="L6" i="4"/>
  <c r="L6" i="7"/>
  <c r="C5" i="7"/>
  <c r="C5" i="4"/>
  <c r="D7" i="3"/>
  <c r="I16" i="4"/>
  <c r="I16" i="7"/>
  <c r="J12" i="3"/>
  <c r="B10" i="4"/>
  <c r="C27" i="3"/>
  <c r="B10" i="7"/>
  <c r="N31" i="3"/>
  <c r="M11" i="7"/>
  <c r="M11" i="4"/>
  <c r="L13" i="3"/>
  <c r="K26" i="4"/>
  <c r="K26" i="7"/>
  <c r="F28" i="3"/>
  <c r="E20" i="4"/>
  <c r="E20" i="7"/>
  <c r="E25" i="4"/>
  <c r="E25" i="7"/>
  <c r="F9" i="3"/>
  <c r="E8" i="7"/>
  <c r="F19" i="3"/>
  <c r="E8" i="4"/>
  <c r="C14" i="7"/>
  <c r="C14" i="4"/>
  <c r="D4" i="3"/>
  <c r="I24" i="4"/>
  <c r="J5" i="3"/>
  <c r="I24" i="7"/>
  <c r="G27" i="4"/>
  <c r="H17" i="3"/>
  <c r="G27" i="7"/>
  <c r="C9" i="3"/>
  <c r="B25" i="7"/>
  <c r="B25" i="4"/>
  <c r="G10" i="4"/>
  <c r="H27" i="3"/>
  <c r="G10" i="7"/>
  <c r="G20" i="3"/>
  <c r="F18" i="4"/>
  <c r="F18" i="7"/>
  <c r="N28" i="3"/>
  <c r="M20" i="4"/>
  <c r="M20" i="7"/>
  <c r="C11" i="7"/>
  <c r="D31" i="3"/>
  <c r="C11" i="4"/>
  <c r="D15" i="4"/>
  <c r="D15" i="7"/>
  <c r="E8" i="3"/>
  <c r="G11" i="3"/>
  <c r="F6" i="7"/>
  <c r="F6" i="4"/>
  <c r="J17" i="7"/>
  <c r="K16" i="3"/>
  <c r="J17" i="4"/>
  <c r="B29" i="4"/>
  <c r="C25" i="3"/>
  <c r="B29" i="7"/>
  <c r="G38" i="7" s="1"/>
  <c r="I15" i="3"/>
  <c r="H7" i="4"/>
  <c r="H7" i="7"/>
  <c r="G16" i="7"/>
  <c r="H12" i="3"/>
  <c r="G16" i="4"/>
  <c r="M27" i="3"/>
  <c r="L10" i="4"/>
  <c r="L10" i="7"/>
  <c r="L17" i="3"/>
  <c r="K27" i="4"/>
  <c r="K27" i="7"/>
  <c r="D27" i="3"/>
  <c r="C10" i="4"/>
  <c r="C10" i="7"/>
  <c r="D14" i="4"/>
  <c r="D14" i="7"/>
  <c r="E4" i="3"/>
  <c r="J14" i="4"/>
  <c r="K4" i="3"/>
  <c r="J14" i="7"/>
  <c r="M17" i="3"/>
  <c r="L27" i="4"/>
  <c r="L27" i="7"/>
  <c r="J17" i="3"/>
  <c r="I27" i="7"/>
  <c r="I27" i="4"/>
  <c r="L20" i="3"/>
  <c r="K18" i="7"/>
  <c r="K18" i="4"/>
  <c r="H16" i="7"/>
  <c r="I12" i="3"/>
  <c r="H16" i="4"/>
  <c r="F25" i="4"/>
  <c r="F25" i="7"/>
  <c r="G9" i="3"/>
  <c r="K31" i="3"/>
  <c r="J11" i="4"/>
  <c r="J11" i="7"/>
  <c r="G18" i="4"/>
  <c r="H20" i="3"/>
  <c r="G18" i="7"/>
  <c r="M33" i="3"/>
  <c r="L31" i="4"/>
  <c r="L31" i="7"/>
  <c r="F19" i="4"/>
  <c r="G24" i="3"/>
  <c r="F19" i="7"/>
  <c r="K5" i="7"/>
  <c r="L7" i="3"/>
  <c r="K5" i="4"/>
  <c r="I29" i="4"/>
  <c r="I29" i="7"/>
  <c r="J25" i="3"/>
  <c r="N21" i="3"/>
  <c r="M28" i="7"/>
  <c r="M28" i="4"/>
  <c r="H19" i="7"/>
  <c r="H19" i="4"/>
  <c r="I24" i="3"/>
  <c r="M7" i="3"/>
  <c r="L5" i="4"/>
  <c r="L5" i="7"/>
  <c r="M17" i="4"/>
  <c r="M17" i="7"/>
  <c r="N16" i="3"/>
  <c r="J33" i="3"/>
  <c r="I31" i="7"/>
  <c r="I31" i="4"/>
  <c r="M25" i="7"/>
  <c r="M25" i="4"/>
  <c r="N9" i="3"/>
  <c r="E24" i="4"/>
  <c r="F5" i="3"/>
  <c r="E24" i="7"/>
  <c r="M4" i="3"/>
  <c r="L14" i="7"/>
  <c r="L14" i="4"/>
  <c r="D20" i="3"/>
  <c r="C18" i="4"/>
  <c r="C18" i="7"/>
  <c r="D15" i="3"/>
  <c r="C7" i="4"/>
  <c r="C7" i="7"/>
  <c r="F21" i="4"/>
  <c r="F21" i="7"/>
  <c r="G32" i="3"/>
  <c r="E29" i="7"/>
  <c r="F25" i="3"/>
  <c r="E29" i="4"/>
  <c r="M6" i="4"/>
  <c r="M6" i="7"/>
  <c r="N11" i="3"/>
  <c r="D29" i="4"/>
  <c r="E25" i="3"/>
  <c r="D29" i="7"/>
  <c r="C13" i="3"/>
  <c r="B26" i="4"/>
  <c r="B26" i="7"/>
  <c r="F17" i="4"/>
  <c r="G16" i="3"/>
  <c r="F17" i="7"/>
  <c r="I15" i="4"/>
  <c r="I15" i="7"/>
  <c r="J8" i="3"/>
  <c r="H15" i="4"/>
  <c r="H15" i="7"/>
  <c r="I8" i="3"/>
  <c r="G27" i="3"/>
  <c r="F10" i="7"/>
  <c r="F10" i="4"/>
  <c r="J25" i="4"/>
  <c r="J25" i="7"/>
  <c r="K9" i="3"/>
  <c r="K30" i="4"/>
  <c r="K30" i="7"/>
  <c r="L29" i="3"/>
  <c r="C32" i="3"/>
  <c r="B21" i="4"/>
  <c r="B21" i="7"/>
  <c r="E16" i="7"/>
  <c r="F12" i="3"/>
  <c r="E16" i="4"/>
  <c r="H9" i="3"/>
  <c r="G25" i="4"/>
  <c r="G25" i="7"/>
  <c r="D8" i="4"/>
  <c r="E19" i="3"/>
  <c r="D8" i="7"/>
  <c r="G4" i="4"/>
  <c r="G4" i="7"/>
  <c r="H3" i="3"/>
  <c r="B4" i="4"/>
  <c r="B4" i="7"/>
  <c r="C3" i="3"/>
  <c r="D30" i="4"/>
  <c r="E29" i="3"/>
  <c r="D30" i="7"/>
  <c r="L18" i="4"/>
  <c r="M20" i="3"/>
  <c r="L18" i="7"/>
  <c r="J10" i="7"/>
  <c r="K27" i="3"/>
  <c r="J10" i="4"/>
  <c r="K9" i="4"/>
  <c r="K9" i="7"/>
  <c r="L23" i="3"/>
  <c r="L16" i="7"/>
  <c r="M12" i="3"/>
  <c r="L16" i="4"/>
  <c r="I10" i="7"/>
  <c r="J27" i="3"/>
  <c r="I10" i="4"/>
  <c r="C29" i="4"/>
  <c r="C29" i="7"/>
  <c r="D25" i="3"/>
  <c r="I26" i="7"/>
  <c r="J13" i="3"/>
  <c r="I26" i="4"/>
  <c r="B20" i="7"/>
  <c r="B20" i="4"/>
  <c r="C28" i="3"/>
  <c r="E12" i="3"/>
  <c r="D16" i="4"/>
  <c r="D16" i="7"/>
  <c r="G31" i="4"/>
  <c r="G31" i="7"/>
  <c r="H33" i="3"/>
  <c r="K16" i="4"/>
  <c r="K44" i="4" s="1"/>
  <c r="L12" i="3"/>
  <c r="K16" i="7"/>
  <c r="E10" i="7"/>
  <c r="F27" i="3"/>
  <c r="E10" i="4"/>
  <c r="C6" i="7"/>
  <c r="D11" i="3"/>
  <c r="C6" i="4"/>
  <c r="E18" i="7"/>
  <c r="E18" i="4"/>
  <c r="F20" i="3"/>
  <c r="C24" i="4"/>
  <c r="C24" i="7"/>
  <c r="D5" i="3"/>
  <c r="H14" i="4"/>
  <c r="H14" i="7"/>
  <c r="I4" i="3"/>
  <c r="G17" i="4"/>
  <c r="G17" i="7"/>
  <c r="G45" i="7" s="1"/>
  <c r="H16" i="3"/>
  <c r="B5" i="7"/>
  <c r="B34" i="7" s="1"/>
  <c r="B5" i="4"/>
  <c r="C7" i="3"/>
  <c r="I18" i="7"/>
  <c r="I18" i="4"/>
  <c r="J20" i="3"/>
  <c r="F8" i="7"/>
  <c r="F8" i="4"/>
  <c r="G19" i="3"/>
  <c r="M10" i="4"/>
  <c r="M10" i="7"/>
  <c r="N27" i="3"/>
  <c r="I20" i="3"/>
  <c r="H18" i="4"/>
  <c r="H18" i="7"/>
  <c r="D5" i="4"/>
  <c r="E7" i="3"/>
  <c r="D5" i="7"/>
  <c r="G13" i="3"/>
  <c r="F26" i="4"/>
  <c r="F26" i="7"/>
  <c r="L33" i="3"/>
  <c r="K31" i="4"/>
  <c r="K31" i="7"/>
  <c r="B19" i="4"/>
  <c r="C24" i="3"/>
  <c r="B19" i="7"/>
  <c r="H27" i="7"/>
  <c r="I17" i="3"/>
  <c r="H27" i="4"/>
  <c r="G6" i="4"/>
  <c r="H11" i="3"/>
  <c r="G6" i="7"/>
  <c r="F32" i="3"/>
  <c r="E21" i="7"/>
  <c r="E21" i="4"/>
  <c r="L15" i="3"/>
  <c r="K7" i="4"/>
  <c r="K7" i="7"/>
  <c r="C20" i="4"/>
  <c r="C20" i="7"/>
  <c r="D28" i="3"/>
  <c r="K24" i="7"/>
  <c r="K24" i="4"/>
  <c r="L5" i="3"/>
  <c r="J4" i="4"/>
  <c r="K3" i="3"/>
  <c r="J4" i="7"/>
  <c r="M16" i="3"/>
  <c r="L17" i="4"/>
  <c r="L17" i="7"/>
  <c r="N24" i="3"/>
  <c r="M19" i="4"/>
  <c r="M19" i="7"/>
  <c r="K28" i="7"/>
  <c r="L21" i="3"/>
  <c r="K28" i="4"/>
  <c r="H6" i="4"/>
  <c r="I11" i="3"/>
  <c r="H6" i="7"/>
  <c r="G8" i="3"/>
  <c r="F15" i="7"/>
  <c r="F15" i="4"/>
  <c r="I33" i="3"/>
  <c r="H31" i="4"/>
  <c r="H31" i="7"/>
  <c r="G28" i="7"/>
  <c r="H21" i="3"/>
  <c r="G28" i="4"/>
  <c r="L21" i="7"/>
  <c r="L21" i="4"/>
  <c r="M32" i="3"/>
  <c r="J8" i="7"/>
  <c r="J8" i="4"/>
  <c r="K19" i="3"/>
  <c r="K25" i="7"/>
  <c r="L9" i="3"/>
  <c r="K25" i="4"/>
  <c r="I9" i="4"/>
  <c r="I9" i="7"/>
  <c r="J23" i="3"/>
  <c r="J6" i="4"/>
  <c r="J6" i="7"/>
  <c r="K11" i="3"/>
  <c r="H9" i="4"/>
  <c r="H9" i="7"/>
  <c r="H38" i="7" s="1"/>
  <c r="I23" i="3"/>
  <c r="M8" i="3"/>
  <c r="L15" i="4"/>
  <c r="L15" i="7"/>
  <c r="J19" i="7"/>
  <c r="K24" i="3"/>
  <c r="J19" i="4"/>
  <c r="I21" i="7"/>
  <c r="I49" i="7" s="1"/>
  <c r="J32" i="3"/>
  <c r="I21" i="4"/>
  <c r="M5" i="7"/>
  <c r="N7" i="3"/>
  <c r="M5" i="4"/>
  <c r="N3" i="3"/>
  <c r="M4" i="7"/>
  <c r="M4" i="4"/>
  <c r="L4" i="4"/>
  <c r="M3" i="3"/>
  <c r="L4" i="7"/>
  <c r="D21" i="3"/>
  <c r="C28" i="7"/>
  <c r="C28" i="4"/>
  <c r="L19" i="4"/>
  <c r="M24" i="3"/>
  <c r="L19" i="7"/>
  <c r="F31" i="4"/>
  <c r="G33" i="3"/>
  <c r="F31" i="7"/>
  <c r="E9" i="4"/>
  <c r="F23" i="3"/>
  <c r="E9" i="7"/>
  <c r="E17" i="3"/>
  <c r="D27" i="4"/>
  <c r="D27" i="7"/>
  <c r="D19" i="7"/>
  <c r="E24" i="3"/>
  <c r="D19" i="4"/>
  <c r="B16" i="7"/>
  <c r="B16" i="4"/>
  <c r="C12" i="3"/>
  <c r="E31" i="3"/>
  <c r="D11" i="7"/>
  <c r="D11" i="4"/>
  <c r="I27" i="3"/>
  <c r="H10" i="7"/>
  <c r="H10" i="4"/>
  <c r="J9" i="3"/>
  <c r="I25" i="4"/>
  <c r="I25" i="7"/>
  <c r="I9" i="3"/>
  <c r="H25" i="4"/>
  <c r="H25" i="7"/>
  <c r="B7" i="4"/>
  <c r="C15" i="3"/>
  <c r="B7" i="7"/>
  <c r="L27" i="3"/>
  <c r="K10" i="4"/>
  <c r="K10" i="7"/>
  <c r="B11" i="7"/>
  <c r="B11" i="4"/>
  <c r="C31" i="3"/>
  <c r="C21" i="3"/>
  <c r="B28" i="7"/>
  <c r="B28" i="4"/>
  <c r="G15" i="7"/>
  <c r="G15" i="4"/>
  <c r="G43" i="4" s="1"/>
  <c r="H8" i="3"/>
  <c r="D18" i="7"/>
  <c r="D18" i="4"/>
  <c r="E20" i="3"/>
  <c r="F4" i="4"/>
  <c r="F4" i="7"/>
  <c r="G3" i="3"/>
  <c r="B24" i="4"/>
  <c r="B24" i="7"/>
  <c r="C5" i="3"/>
  <c r="E27" i="3"/>
  <c r="D10" i="7"/>
  <c r="D10" i="4"/>
  <c r="F16" i="3"/>
  <c r="E17" i="7"/>
  <c r="E17" i="4"/>
  <c r="K29" i="3"/>
  <c r="J30" i="7"/>
  <c r="J30" i="4"/>
  <c r="L24" i="3"/>
  <c r="K19" i="7"/>
  <c r="K47" i="7" s="1"/>
  <c r="K19" i="4"/>
  <c r="K47" i="4" s="1"/>
  <c r="D9" i="3"/>
  <c r="C25" i="4"/>
  <c r="C34" i="4" s="1"/>
  <c r="C8" i="8" s="1"/>
  <c r="C25" i="7"/>
  <c r="I20" i="7"/>
  <c r="J28" i="3"/>
  <c r="I20" i="4"/>
  <c r="C19" i="4"/>
  <c r="C47" i="4" s="1"/>
  <c r="C19" i="7"/>
  <c r="C47" i="7" s="1"/>
  <c r="D24" i="3"/>
  <c r="I6" i="4"/>
  <c r="I6" i="7"/>
  <c r="J11" i="3"/>
  <c r="M21" i="7"/>
  <c r="M21" i="4"/>
  <c r="N32" i="3"/>
  <c r="D6" i="4"/>
  <c r="E11" i="3"/>
  <c r="D6" i="7"/>
  <c r="G21" i="4"/>
  <c r="G49" i="4" s="1"/>
  <c r="H32" i="3"/>
  <c r="G21" i="7"/>
  <c r="K6" i="4"/>
  <c r="K35" i="4" s="1"/>
  <c r="C41" i="8" s="1"/>
  <c r="L11" i="3"/>
  <c r="K6" i="7"/>
  <c r="E15" i="7"/>
  <c r="E15" i="4"/>
  <c r="F8" i="3"/>
  <c r="C26" i="7"/>
  <c r="D13" i="3"/>
  <c r="C26" i="4"/>
  <c r="F21" i="3"/>
  <c r="E28" i="7"/>
  <c r="E28" i="4"/>
  <c r="I4" i="4"/>
  <c r="I4" i="7"/>
  <c r="J3" i="3"/>
  <c r="H4" i="4"/>
  <c r="H4" i="7"/>
  <c r="I3" i="3"/>
  <c r="G7" i="4"/>
  <c r="G7" i="7"/>
  <c r="G36" i="7" s="1"/>
  <c r="H15" i="3"/>
  <c r="H28" i="3"/>
  <c r="G20" i="7"/>
  <c r="G20" i="4"/>
  <c r="I8" i="4"/>
  <c r="J19" i="3"/>
  <c r="I8" i="7"/>
  <c r="F28" i="4"/>
  <c r="F28" i="7"/>
  <c r="G21" i="3"/>
  <c r="C21" i="4"/>
  <c r="C21" i="7"/>
  <c r="D32" i="3"/>
  <c r="H8" i="7"/>
  <c r="I19" i="3"/>
  <c r="H8" i="4"/>
  <c r="D25" i="7"/>
  <c r="E9" i="3"/>
  <c r="D25" i="4"/>
  <c r="J27" i="4"/>
  <c r="K17" i="3"/>
  <c r="J27" i="7"/>
  <c r="L32" i="3"/>
  <c r="K21" i="7"/>
  <c r="K21" i="4"/>
  <c r="B9" i="7"/>
  <c r="B9" i="4"/>
  <c r="C23" i="3"/>
  <c r="H17" i="4"/>
  <c r="I16" i="3"/>
  <c r="H17" i="7"/>
  <c r="L30" i="4"/>
  <c r="M29" i="3"/>
  <c r="L30" i="7"/>
  <c r="E31" i="7"/>
  <c r="F33" i="3"/>
  <c r="E31" i="4"/>
  <c r="K17" i="4"/>
  <c r="K45" i="4" s="1"/>
  <c r="K17" i="7"/>
  <c r="K45" i="7" s="1"/>
  <c r="L16" i="3"/>
  <c r="D4" i="4"/>
  <c r="E3" i="3"/>
  <c r="D4" i="7"/>
  <c r="K14" i="4"/>
  <c r="L4" i="3"/>
  <c r="K14" i="7"/>
  <c r="J24" i="4"/>
  <c r="K5" i="3"/>
  <c r="J24" i="7"/>
  <c r="I17" i="4"/>
  <c r="I17" i="7"/>
  <c r="J16" i="3"/>
  <c r="N25" i="3"/>
  <c r="M29" i="4"/>
  <c r="M29" i="7"/>
  <c r="L19" i="3"/>
  <c r="K8" i="4"/>
  <c r="K8" i="7"/>
  <c r="H26" i="4"/>
  <c r="H26" i="7"/>
  <c r="I13" i="3"/>
  <c r="K33" i="3"/>
  <c r="J31" i="7"/>
  <c r="J31" i="4"/>
  <c r="I31" i="3"/>
  <c r="H11" i="7"/>
  <c r="H11" i="4"/>
  <c r="G8" i="4"/>
  <c r="G8" i="7"/>
  <c r="H19" i="3"/>
  <c r="G23" i="3"/>
  <c r="F9" i="7"/>
  <c r="F9" i="4"/>
  <c r="J18" i="7"/>
  <c r="K20" i="3"/>
  <c r="J18" i="4"/>
  <c r="L8" i="3"/>
  <c r="K15" i="7"/>
  <c r="K15" i="4"/>
  <c r="K43" i="4" s="1"/>
  <c r="N19" i="3"/>
  <c r="M8" i="4"/>
  <c r="M8" i="7"/>
  <c r="J16" i="4"/>
  <c r="K12" i="3"/>
  <c r="J16" i="7"/>
  <c r="H29" i="4"/>
  <c r="H29" i="7"/>
  <c r="I25" i="3"/>
  <c r="N17" i="3"/>
  <c r="M27" i="7"/>
  <c r="M27" i="4"/>
  <c r="J9" i="7"/>
  <c r="K23" i="3"/>
  <c r="J9" i="4"/>
  <c r="J31" i="3"/>
  <c r="I11" i="7"/>
  <c r="I11" i="4"/>
  <c r="E4" i="4"/>
  <c r="E4" i="7"/>
  <c r="F3" i="3"/>
  <c r="M14" i="4"/>
  <c r="M14" i="7"/>
  <c r="N4" i="3"/>
  <c r="L24" i="4"/>
  <c r="M5" i="3"/>
  <c r="L24" i="7"/>
  <c r="C17" i="7"/>
  <c r="C17" i="4"/>
  <c r="D16" i="3"/>
  <c r="L29" i="7"/>
  <c r="L29" i="4"/>
  <c r="M25" i="3"/>
  <c r="F11" i="4"/>
  <c r="F40" i="4" s="1"/>
  <c r="G31" i="3"/>
  <c r="F11" i="7"/>
  <c r="F40" i="7" s="1"/>
  <c r="M26" i="4"/>
  <c r="N13" i="3"/>
  <c r="M26" i="7"/>
  <c r="D7" i="4"/>
  <c r="E15" i="3"/>
  <c r="D7" i="7"/>
  <c r="D36" i="7" s="1"/>
  <c r="D9" i="4"/>
  <c r="D9" i="7"/>
  <c r="D38" i="7" s="1"/>
  <c r="E23" i="3"/>
  <c r="G17" i="3"/>
  <c r="F27" i="4"/>
  <c r="F27" i="7"/>
  <c r="E33" i="3"/>
  <c r="D31" i="7"/>
  <c r="D31" i="4"/>
  <c r="H30" i="4"/>
  <c r="H30" i="7"/>
  <c r="I29" i="3"/>
  <c r="I5" i="7"/>
  <c r="J7" i="3"/>
  <c r="I5" i="4"/>
  <c r="F20" i="7"/>
  <c r="F20" i="4"/>
  <c r="G28" i="3"/>
  <c r="J15" i="4"/>
  <c r="J43" i="4" s="1"/>
  <c r="K8" i="3"/>
  <c r="J15" i="7"/>
  <c r="C16" i="3"/>
  <c r="B17" i="7"/>
  <c r="B17" i="4"/>
  <c r="B45" i="4" s="1"/>
  <c r="K20" i="7"/>
  <c r="L28" i="3"/>
  <c r="K20" i="4"/>
  <c r="E26" i="4"/>
  <c r="F13" i="3"/>
  <c r="E26" i="7"/>
  <c r="C19" i="3"/>
  <c r="B8" i="4"/>
  <c r="B8" i="7"/>
  <c r="G5" i="7"/>
  <c r="G5" i="4"/>
  <c r="H7" i="3"/>
  <c r="G24" i="7"/>
  <c r="H5" i="3"/>
  <c r="G24" i="4"/>
  <c r="F14" i="7"/>
  <c r="G4" i="3"/>
  <c r="F14" i="4"/>
  <c r="B14" i="4"/>
  <c r="B14" i="7"/>
  <c r="C4" i="3"/>
  <c r="L8" i="7"/>
  <c r="L8" i="4"/>
  <c r="M19" i="3"/>
  <c r="F17" i="3"/>
  <c r="E27" i="4"/>
  <c r="E27" i="7"/>
  <c r="K28" i="3"/>
  <c r="J20" i="7"/>
  <c r="J20" i="4"/>
  <c r="L26" i="7"/>
  <c r="M13" i="3"/>
  <c r="L26" i="4"/>
  <c r="C15" i="4"/>
  <c r="C15" i="7"/>
  <c r="D8" i="3"/>
  <c r="I30" i="7"/>
  <c r="I30" i="4"/>
  <c r="J29" i="3"/>
  <c r="C9" i="4"/>
  <c r="D23" i="3"/>
  <c r="C9" i="7"/>
  <c r="C29" i="3"/>
  <c r="B30" i="7"/>
  <c r="B30" i="4"/>
  <c r="M31" i="4"/>
  <c r="N33" i="3"/>
  <c r="M31" i="7"/>
  <c r="D26" i="7"/>
  <c r="D26" i="4"/>
  <c r="E13" i="3"/>
  <c r="H31" i="3"/>
  <c r="G11" i="7"/>
  <c r="G11" i="4"/>
  <c r="F29" i="3"/>
  <c r="E30" i="4"/>
  <c r="E30" i="7"/>
  <c r="F7" i="3"/>
  <c r="E5" i="4"/>
  <c r="E5" i="7"/>
  <c r="C16" i="4"/>
  <c r="D12" i="3"/>
  <c r="C16" i="7"/>
  <c r="C4" i="7"/>
  <c r="D3" i="3"/>
  <c r="C4" i="4"/>
  <c r="I14" i="4"/>
  <c r="I14" i="7"/>
  <c r="J4" i="3"/>
  <c r="H24" i="4"/>
  <c r="H24" i="7"/>
  <c r="I5" i="3"/>
  <c r="B15" i="7"/>
  <c r="B43" i="7" s="1"/>
  <c r="B15" i="4"/>
  <c r="B43" i="4" s="1"/>
  <c r="C8" i="3"/>
  <c r="G30" i="7"/>
  <c r="G30" i="4"/>
  <c r="H29" i="3"/>
  <c r="J21" i="3"/>
  <c r="I28" i="4"/>
  <c r="I28" i="7"/>
  <c r="N29" i="3"/>
  <c r="M30" i="7"/>
  <c r="M30" i="4"/>
  <c r="D33" i="3"/>
  <c r="C31" i="4"/>
  <c r="C31" i="7"/>
  <c r="H28" i="7"/>
  <c r="H28" i="4"/>
  <c r="I21" i="3"/>
  <c r="G12" i="3"/>
  <c r="F16" i="7"/>
  <c r="F16" i="4"/>
  <c r="J7" i="4"/>
  <c r="J7" i="7"/>
  <c r="K15" i="3"/>
  <c r="K11" i="4"/>
  <c r="K11" i="7"/>
  <c r="K40" i="7" s="1"/>
  <c r="L31" i="3"/>
  <c r="H13" i="3"/>
  <c r="G26" i="7"/>
  <c r="G26" i="4"/>
  <c r="M28" i="3"/>
  <c r="L20" i="7"/>
  <c r="L20" i="4"/>
  <c r="E11" i="4"/>
  <c r="F31" i="3"/>
  <c r="E11" i="7"/>
  <c r="C30" i="7"/>
  <c r="D29" i="3"/>
  <c r="C30" i="4"/>
  <c r="E5" i="3"/>
  <c r="D24" i="4"/>
  <c r="D24" i="7"/>
  <c r="K4" i="4"/>
  <c r="L3" i="3"/>
  <c r="K4" i="7"/>
  <c r="M15" i="3"/>
  <c r="L7" i="4"/>
  <c r="L7" i="7"/>
  <c r="J15" i="3"/>
  <c r="I7" i="7"/>
  <c r="I7" i="4"/>
  <c r="N23" i="3"/>
  <c r="M9" i="7"/>
  <c r="M9" i="4"/>
  <c r="F5" i="4"/>
  <c r="G7" i="3"/>
  <c r="F5" i="7"/>
  <c r="F34" i="7" s="1"/>
  <c r="K32" i="3"/>
  <c r="J21" i="4"/>
  <c r="J21" i="7"/>
  <c r="I32" i="3"/>
  <c r="H21" i="7"/>
  <c r="H21" i="4"/>
  <c r="M31" i="3"/>
  <c r="L11" i="4"/>
  <c r="L11" i="7"/>
  <c r="F29" i="4"/>
  <c r="G25" i="3"/>
  <c r="F29" i="7"/>
  <c r="J28" i="4"/>
  <c r="J28" i="7"/>
  <c r="K21" i="3"/>
  <c r="I19" i="4"/>
  <c r="J24" i="3"/>
  <c r="I19" i="7"/>
  <c r="M18" i="4"/>
  <c r="M18" i="7"/>
  <c r="N20" i="3"/>
  <c r="K13" i="3"/>
  <c r="J26" i="7"/>
  <c r="J26" i="4"/>
  <c r="M9" i="3"/>
  <c r="L25" i="4"/>
  <c r="L25" i="7"/>
  <c r="M7" i="7"/>
  <c r="N15" i="3"/>
  <c r="M7" i="4"/>
  <c r="J29" i="4"/>
  <c r="K25" i="3"/>
  <c r="J29" i="7"/>
  <c r="M15" i="7"/>
  <c r="M15" i="4"/>
  <c r="N8" i="3"/>
  <c r="E14" i="4"/>
  <c r="F4" i="3"/>
  <c r="E14" i="7"/>
  <c r="M24" i="4"/>
  <c r="M24" i="7"/>
  <c r="N5" i="3"/>
  <c r="D19" i="3"/>
  <c r="C8" i="4"/>
  <c r="C8" i="7"/>
  <c r="D17" i="3"/>
  <c r="C27" i="4"/>
  <c r="C27" i="7"/>
  <c r="L9" i="4"/>
  <c r="M23" i="3"/>
  <c r="L9" i="7"/>
  <c r="E19" i="7"/>
  <c r="F24" i="3"/>
  <c r="E19" i="4"/>
  <c r="N12" i="3"/>
  <c r="M16" i="4"/>
  <c r="M16" i="7"/>
  <c r="E16" i="3"/>
  <c r="D17" i="4"/>
  <c r="D17" i="7"/>
  <c r="B6" i="4"/>
  <c r="C11" i="3"/>
  <c r="B6" i="7"/>
  <c r="F7" i="7"/>
  <c r="F7" i="4"/>
  <c r="G15" i="3"/>
  <c r="D21" i="4"/>
  <c r="D21" i="7"/>
  <c r="E32" i="3"/>
  <c r="H20" i="7"/>
  <c r="H20" i="4"/>
  <c r="I28" i="3"/>
  <c r="H5" i="4"/>
  <c r="H5" i="7"/>
  <c r="I7" i="3"/>
  <c r="F30" i="4"/>
  <c r="F30" i="7"/>
  <c r="G29" i="3"/>
  <c r="DC72" i="4"/>
  <c r="DC73" i="4"/>
  <c r="CJ72" i="4"/>
  <c r="CJ73" i="4"/>
  <c r="DB42" i="4"/>
  <c r="DB63" i="4"/>
  <c r="DB62" i="4"/>
  <c r="CH57" i="4"/>
  <c r="CH37" i="4"/>
  <c r="CH56" i="4"/>
  <c r="CU42" i="4"/>
  <c r="CU63" i="4"/>
  <c r="CU62" i="4"/>
  <c r="H30" i="18"/>
  <c r="H5" i="18"/>
  <c r="W31" i="11"/>
  <c r="CA57" i="4"/>
  <c r="CA37" i="4"/>
  <c r="CA56" i="4"/>
  <c r="CI66" i="4"/>
  <c r="CI67" i="4"/>
  <c r="CI46" i="4"/>
  <c r="CH127" i="4"/>
  <c r="CH33" i="4"/>
  <c r="CH52" i="4"/>
  <c r="CH53" i="4"/>
  <c r="CU57" i="4"/>
  <c r="CU56" i="4"/>
  <c r="CU37" i="4"/>
  <c r="CY67" i="4"/>
  <c r="CY46" i="4"/>
  <c r="CY66" i="4"/>
  <c r="CT72" i="4"/>
  <c r="CT73" i="4"/>
  <c r="CW127" i="4"/>
  <c r="CW53" i="4"/>
  <c r="CW33" i="4"/>
  <c r="CW52" i="4"/>
  <c r="W16" i="11"/>
  <c r="A30" i="18"/>
  <c r="A5" i="18"/>
  <c r="BZ39" i="4"/>
  <c r="CH48" i="4"/>
  <c r="CB66" i="4"/>
  <c r="CB46" i="4"/>
  <c r="CB67" i="4"/>
  <c r="CF37" i="4"/>
  <c r="CF56" i="4"/>
  <c r="CF57" i="4"/>
  <c r="CJ76" i="4"/>
  <c r="CJ77" i="4"/>
  <c r="CK45" i="4"/>
  <c r="CF35" i="4"/>
  <c r="CA29" i="8" s="1"/>
  <c r="CH34" i="4"/>
  <c r="CA36" i="8" s="1"/>
  <c r="CG38" i="4"/>
  <c r="CE36" i="4"/>
  <c r="CA26" i="8" s="1"/>
  <c r="CK44" i="4"/>
  <c r="CC39" i="4"/>
  <c r="CA42" i="4"/>
  <c r="CA63" i="4"/>
  <c r="CA62" i="4"/>
  <c r="CG127" i="4"/>
  <c r="CG52" i="4"/>
  <c r="CG53" i="4"/>
  <c r="CG33" i="4"/>
  <c r="CD72" i="4"/>
  <c r="CD73" i="4"/>
  <c r="DC47" i="4"/>
  <c r="CZ48" i="4"/>
  <c r="CV40" i="4"/>
  <c r="CU48" i="4"/>
  <c r="CS45" i="4"/>
  <c r="CV56" i="4"/>
  <c r="CV57" i="4"/>
  <c r="CV37" i="4"/>
  <c r="CZ76" i="4"/>
  <c r="CZ77" i="4"/>
  <c r="CW34" i="4"/>
  <c r="CT20" i="8" s="1"/>
  <c r="CT44" i="4"/>
  <c r="CT43" i="4"/>
  <c r="DD45" i="4"/>
  <c r="DC127" i="4"/>
  <c r="DC52" i="4"/>
  <c r="DC33" i="4"/>
  <c r="DC53" i="4"/>
  <c r="DD72" i="4"/>
  <c r="DD73" i="4"/>
  <c r="CJ48" i="4"/>
  <c r="CF40" i="4"/>
  <c r="CG77" i="4"/>
  <c r="CG76" i="4"/>
  <c r="CK67" i="4"/>
  <c r="CK46" i="4"/>
  <c r="CK66" i="4"/>
  <c r="CA39" i="4"/>
  <c r="CE43" i="4"/>
  <c r="CG39" i="4"/>
  <c r="CF36" i="4"/>
  <c r="CA30" i="8" s="1"/>
  <c r="CJ43" i="4"/>
  <c r="CB34" i="4"/>
  <c r="CA12" i="8" s="1"/>
  <c r="BZ43" i="4"/>
  <c r="CE127" i="4"/>
  <c r="CE52" i="4"/>
  <c r="CE33" i="4"/>
  <c r="CE53" i="4"/>
  <c r="CF127" i="4"/>
  <c r="CF53" i="4"/>
  <c r="CF33" i="4"/>
  <c r="CF52" i="4"/>
  <c r="CT48" i="4"/>
  <c r="CX40" i="4"/>
  <c r="CX47" i="4"/>
  <c r="CS49" i="4"/>
  <c r="CS56" i="4"/>
  <c r="CS57" i="4"/>
  <c r="CS37" i="4"/>
  <c r="CW56" i="4"/>
  <c r="CW57" i="4"/>
  <c r="CW37" i="4"/>
  <c r="DA76" i="4"/>
  <c r="DA77" i="4"/>
  <c r="CX35" i="4"/>
  <c r="CT25" i="8" s="1"/>
  <c r="CV36" i="4"/>
  <c r="CT18" i="8" s="1"/>
  <c r="CV35" i="4"/>
  <c r="CT17" i="8" s="1"/>
  <c r="CS72" i="4"/>
  <c r="CS73" i="4"/>
  <c r="DA127" i="4"/>
  <c r="DA53" i="4"/>
  <c r="DA33" i="4"/>
  <c r="DA52" i="4"/>
  <c r="DB73" i="4"/>
  <c r="DB72" i="4"/>
  <c r="CD39" i="4"/>
  <c r="BZ57" i="4"/>
  <c r="BZ37" i="4"/>
  <c r="BZ56" i="4"/>
  <c r="CD57" i="4"/>
  <c r="CD37" i="4"/>
  <c r="CD56" i="4"/>
  <c r="CH67" i="4"/>
  <c r="CH46" i="4"/>
  <c r="CH66" i="4"/>
  <c r="CI49" i="4"/>
  <c r="CC49" i="4"/>
  <c r="CJ36" i="4"/>
  <c r="CA46" i="8" s="1"/>
  <c r="BZ72" i="4"/>
  <c r="BZ73" i="4"/>
  <c r="CK127" i="4"/>
  <c r="CK33" i="4"/>
  <c r="CK52" i="4"/>
  <c r="CK53" i="4"/>
  <c r="CC72" i="4"/>
  <c r="CC73" i="4"/>
  <c r="CV48" i="4"/>
  <c r="CY47" i="4"/>
  <c r="CT77" i="4"/>
  <c r="CT76" i="4"/>
  <c r="CX46" i="4"/>
  <c r="CX66" i="4"/>
  <c r="CX67" i="4"/>
  <c r="CU44" i="4"/>
  <c r="DC44" i="4"/>
  <c r="DC43" i="4"/>
  <c r="CU127" i="4"/>
  <c r="CU33" i="4"/>
  <c r="CU53" i="4"/>
  <c r="CU52" i="4"/>
  <c r="CY127" i="4"/>
  <c r="CY52" i="4"/>
  <c r="CY33" i="4"/>
  <c r="CY53" i="4"/>
  <c r="CF48" i="4"/>
  <c r="CB40" i="4"/>
  <c r="CE66" i="4"/>
  <c r="CE67" i="4"/>
  <c r="CE46" i="4"/>
  <c r="CI76" i="4"/>
  <c r="CI77" i="4"/>
  <c r="CE38" i="4"/>
  <c r="CB45" i="4"/>
  <c r="CG45" i="4"/>
  <c r="CC38" i="4"/>
  <c r="CI35" i="4"/>
  <c r="CA41" i="8" s="1"/>
  <c r="CD43" i="4"/>
  <c r="CD36" i="4"/>
  <c r="CA22" i="8" s="1"/>
  <c r="CA43" i="4"/>
  <c r="CC44" i="4"/>
  <c r="CI42" i="4"/>
  <c r="CI62" i="4"/>
  <c r="CI63" i="4"/>
  <c r="CH63" i="4"/>
  <c r="CH42" i="4"/>
  <c r="CH62" i="4"/>
  <c r="CX39" i="4"/>
  <c r="DB49" i="4"/>
  <c r="CW47" i="4"/>
  <c r="CS48" i="4"/>
  <c r="CW40" i="4"/>
  <c r="CU67" i="4"/>
  <c r="CU46" i="4"/>
  <c r="CU66" i="4"/>
  <c r="DC77" i="4"/>
  <c r="DC76" i="4"/>
  <c r="DA43" i="4"/>
  <c r="CY44" i="4"/>
  <c r="CY43" i="4"/>
  <c r="CT42" i="4"/>
  <c r="CT63" i="4"/>
  <c r="CT62" i="4"/>
  <c r="CX42" i="4"/>
  <c r="CX63" i="4"/>
  <c r="CX62" i="4"/>
  <c r="CF66" i="4"/>
  <c r="CF46" i="4"/>
  <c r="CF67" i="4"/>
  <c r="CG62" i="4"/>
  <c r="CG42" i="4"/>
  <c r="CG63" i="4"/>
  <c r="CZ66" i="4"/>
  <c r="CZ67" i="4"/>
  <c r="CZ46" i="4"/>
  <c r="CD77" i="4"/>
  <c r="CD76" i="4"/>
  <c r="CC62" i="4"/>
  <c r="CC42" i="4"/>
  <c r="CC63" i="4"/>
  <c r="CT56" i="4"/>
  <c r="CT37" i="4"/>
  <c r="CT57" i="4"/>
  <c r="DB46" i="4"/>
  <c r="DB66" i="4"/>
  <c r="DB67" i="4"/>
  <c r="CY63" i="4"/>
  <c r="CY42" i="4"/>
  <c r="CY62" i="4"/>
  <c r="CZ72" i="4"/>
  <c r="CZ73" i="4"/>
  <c r="CB72" i="4"/>
  <c r="CB73" i="4"/>
  <c r="CB37" i="4"/>
  <c r="CB57" i="4"/>
  <c r="CB56" i="4"/>
  <c r="CG34" i="4"/>
  <c r="CA32" i="8" s="1"/>
  <c r="CA127" i="4"/>
  <c r="CA33" i="4"/>
  <c r="CA53" i="4"/>
  <c r="CA52" i="4"/>
  <c r="CY40" i="4"/>
  <c r="CV76" i="4"/>
  <c r="CV77" i="4"/>
  <c r="CV63" i="4"/>
  <c r="CV62" i="4"/>
  <c r="CV42" i="4"/>
  <c r="CB48" i="4"/>
  <c r="CC77" i="4"/>
  <c r="CC76" i="4"/>
  <c r="CG66" i="4"/>
  <c r="CG46" i="4"/>
  <c r="CG67" i="4"/>
  <c r="CK57" i="4"/>
  <c r="CK37" i="4"/>
  <c r="CK56" i="4"/>
  <c r="CE34" i="4"/>
  <c r="CA24" i="8" s="1"/>
  <c r="CJ34" i="4"/>
  <c r="CA44" i="8" s="1"/>
  <c r="CC34" i="4"/>
  <c r="CA16" i="8" s="1"/>
  <c r="CJ63" i="4"/>
  <c r="CJ62" i="4"/>
  <c r="CJ42" i="4"/>
  <c r="CE42" i="4"/>
  <c r="CE62" i="4"/>
  <c r="CE63" i="4"/>
  <c r="CF72" i="4"/>
  <c r="CF73" i="4"/>
  <c r="CS47" i="4"/>
  <c r="CS76" i="4"/>
  <c r="CS77" i="4"/>
  <c r="CW76" i="4"/>
  <c r="CW78" i="4" s="1"/>
  <c r="CW77" i="4"/>
  <c r="DB45" i="4"/>
  <c r="CS42" i="4"/>
  <c r="CS62" i="4"/>
  <c r="CS63" i="4"/>
  <c r="DA62" i="4"/>
  <c r="DA42" i="4"/>
  <c r="DA63" i="4"/>
  <c r="BZ38" i="4"/>
  <c r="CH49" i="4"/>
  <c r="BZ77" i="4"/>
  <c r="BZ76" i="4"/>
  <c r="CD67" i="4"/>
  <c r="CD46" i="4"/>
  <c r="CD66" i="4"/>
  <c r="CI40" i="4"/>
  <c r="BZ62" i="4"/>
  <c r="BZ63" i="4"/>
  <c r="BZ42" i="4"/>
  <c r="CK72" i="4"/>
  <c r="CK73" i="4"/>
  <c r="CV39" i="4"/>
  <c r="CU40" i="4"/>
  <c r="CT46" i="4"/>
  <c r="CT66" i="4"/>
  <c r="CT67" i="4"/>
  <c r="DB77" i="4"/>
  <c r="DB76" i="4"/>
  <c r="DB78" i="4" s="1"/>
  <c r="CX45" i="4"/>
  <c r="CU72" i="4"/>
  <c r="CU73" i="4"/>
  <c r="CZ63" i="4"/>
  <c r="CZ62" i="4"/>
  <c r="CZ42" i="4"/>
  <c r="CJ47" i="4"/>
  <c r="CA66" i="4"/>
  <c r="CA67" i="4"/>
  <c r="CA46" i="4"/>
  <c r="CE76" i="4"/>
  <c r="CE77" i="4"/>
  <c r="CI57" i="4"/>
  <c r="CI56" i="4"/>
  <c r="CI37" i="4"/>
  <c r="CG36" i="4"/>
  <c r="CA34" i="8" s="1"/>
  <c r="CH35" i="4"/>
  <c r="CA37" i="8" s="1"/>
  <c r="CC35" i="4"/>
  <c r="CA17" i="8" s="1"/>
  <c r="CB127" i="4"/>
  <c r="CB33" i="4"/>
  <c r="CB52" i="4"/>
  <c r="CB53" i="4"/>
  <c r="CI127" i="4"/>
  <c r="CI33" i="4"/>
  <c r="CI52" i="4"/>
  <c r="CI53" i="4"/>
  <c r="CH72" i="4"/>
  <c r="CH73" i="4"/>
  <c r="CY77" i="4"/>
  <c r="CY76" i="4"/>
  <c r="DC57" i="4"/>
  <c r="DC56" i="4"/>
  <c r="DC37" i="4"/>
  <c r="CU36" i="4"/>
  <c r="CT14" i="8" s="1"/>
  <c r="CW72" i="4"/>
  <c r="CW73" i="4"/>
  <c r="CX127" i="4"/>
  <c r="CX53" i="4"/>
  <c r="CX52" i="4"/>
  <c r="CX33" i="4"/>
  <c r="CJ37" i="4"/>
  <c r="CJ57" i="4"/>
  <c r="CJ56" i="4"/>
  <c r="CD63" i="4"/>
  <c r="CD42" i="4"/>
  <c r="CD62" i="4"/>
  <c r="O5" i="18"/>
  <c r="O30" i="18"/>
  <c r="W46" i="11"/>
  <c r="CV66" i="4"/>
  <c r="CV67" i="4"/>
  <c r="CV46" i="4"/>
  <c r="DD76" i="4"/>
  <c r="DD77" i="4"/>
  <c r="DD63" i="4"/>
  <c r="DD62" i="4"/>
  <c r="DD42" i="4"/>
  <c r="CV72" i="4"/>
  <c r="CV73" i="4"/>
  <c r="CC57" i="4"/>
  <c r="CC37" i="4"/>
  <c r="CC56" i="4"/>
  <c r="CK77" i="4"/>
  <c r="CK76" i="4"/>
  <c r="CF63" i="4"/>
  <c r="CF62" i="4"/>
  <c r="CF42" i="4"/>
  <c r="CW66" i="4"/>
  <c r="CW67" i="4"/>
  <c r="CW46" i="4"/>
  <c r="DA66" i="4"/>
  <c r="DA46" i="4"/>
  <c r="DA67" i="4"/>
  <c r="DA72" i="4"/>
  <c r="DA73" i="4"/>
  <c r="CK62" i="4"/>
  <c r="CK42" i="4"/>
  <c r="CK63" i="4"/>
  <c r="CX56" i="4"/>
  <c r="CX37" i="4"/>
  <c r="CX57" i="4"/>
  <c r="CD47" i="4"/>
  <c r="CF76" i="4"/>
  <c r="CF77" i="4"/>
  <c r="CK36" i="4"/>
  <c r="CA50" i="8" s="1"/>
  <c r="CK35" i="4"/>
  <c r="CA49" i="8" s="1"/>
  <c r="CG72" i="4"/>
  <c r="CG73" i="4"/>
  <c r="CZ39" i="4"/>
  <c r="DD66" i="4"/>
  <c r="DD67" i="4"/>
  <c r="DD46" i="4"/>
  <c r="DA44" i="4"/>
  <c r="DC63" i="4"/>
  <c r="DC42" i="4"/>
  <c r="DC62" i="4"/>
  <c r="CD38" i="4"/>
  <c r="BZ35" i="4"/>
  <c r="CA5" i="8" s="1"/>
  <c r="CB77" i="4"/>
  <c r="CB76" i="4"/>
  <c r="CJ66" i="4"/>
  <c r="CJ46" i="4"/>
  <c r="CJ67" i="4"/>
  <c r="CI47" i="4"/>
  <c r="CC48" i="4"/>
  <c r="CG43" i="4"/>
  <c r="CA72" i="4"/>
  <c r="CA73" i="4"/>
  <c r="CD127" i="4"/>
  <c r="CD33" i="4"/>
  <c r="CD52" i="4"/>
  <c r="CD53" i="4"/>
  <c r="DD49" i="4"/>
  <c r="CY49" i="4"/>
  <c r="CS36" i="4"/>
  <c r="CT6" i="8" s="1"/>
  <c r="CZ56" i="4"/>
  <c r="CZ57" i="4"/>
  <c r="CZ37" i="4"/>
  <c r="DD56" i="4"/>
  <c r="DD57" i="4"/>
  <c r="DD37" i="4"/>
  <c r="CW43" i="4"/>
  <c r="CT35" i="4"/>
  <c r="CT9" i="8" s="1"/>
  <c r="CT34" i="4"/>
  <c r="CT8" i="8" s="1"/>
  <c r="DA35" i="4"/>
  <c r="CT37" i="8" s="1"/>
  <c r="DD36" i="4"/>
  <c r="CT50" i="8" s="1"/>
  <c r="DD127" i="4"/>
  <c r="DD33" i="4"/>
  <c r="DD53" i="4"/>
  <c r="DD52" i="4"/>
  <c r="CV127" i="4"/>
  <c r="CV33" i="4"/>
  <c r="CV53" i="4"/>
  <c r="CV52" i="4"/>
  <c r="CB39" i="4"/>
  <c r="CC67" i="4"/>
  <c r="CC46" i="4"/>
  <c r="CC66" i="4"/>
  <c r="CG37" i="4"/>
  <c r="CG57" i="4"/>
  <c r="CG56" i="4"/>
  <c r="CE49" i="4"/>
  <c r="CG48" i="4"/>
  <c r="CA45" i="4"/>
  <c r="CC43" i="4"/>
  <c r="CJ127" i="4"/>
  <c r="CJ53" i="4"/>
  <c r="CJ33" i="4"/>
  <c r="CJ52" i="4"/>
  <c r="CE72" i="4"/>
  <c r="CE73" i="4"/>
  <c r="CS38" i="4"/>
  <c r="CT39" i="4"/>
  <c r="CX49" i="4"/>
  <c r="CS35" i="4"/>
  <c r="CT5" i="8" s="1"/>
  <c r="CX38" i="4"/>
  <c r="CS40" i="4"/>
  <c r="CS66" i="4"/>
  <c r="CS46" i="4"/>
  <c r="CS67" i="4"/>
  <c r="DA56" i="4"/>
  <c r="DA57" i="4"/>
  <c r="DA37" i="4"/>
  <c r="CX44" i="4"/>
  <c r="CV45" i="4"/>
  <c r="CV44" i="4"/>
  <c r="CW44" i="4"/>
  <c r="DB36" i="4"/>
  <c r="CT42" i="8" s="1"/>
  <c r="CS33" i="4"/>
  <c r="CS52" i="4"/>
  <c r="CS53" i="4"/>
  <c r="DB127" i="4"/>
  <c r="DB53" i="4"/>
  <c r="DB52" i="4"/>
  <c r="DB33" i="4"/>
  <c r="BZ47" i="4"/>
  <c r="BZ49" i="4"/>
  <c r="CH40" i="4"/>
  <c r="BZ67" i="4"/>
  <c r="BZ46" i="4"/>
  <c r="BZ66" i="4"/>
  <c r="CH77" i="4"/>
  <c r="CH76" i="4"/>
  <c r="CE39" i="4"/>
  <c r="CC45" i="4"/>
  <c r="CC40" i="4"/>
  <c r="CE35" i="4"/>
  <c r="CA25" i="8" s="1"/>
  <c r="BZ52" i="4"/>
  <c r="BZ33" i="4"/>
  <c r="BZ53" i="4"/>
  <c r="CC127" i="4"/>
  <c r="CC52" i="4"/>
  <c r="CC33" i="4"/>
  <c r="CC53" i="4"/>
  <c r="CZ49" i="4"/>
  <c r="CV38" i="4"/>
  <c r="CY39" i="4"/>
  <c r="CU49" i="4"/>
  <c r="CX77" i="4"/>
  <c r="CX76" i="4"/>
  <c r="CX78" i="4" s="1"/>
  <c r="DB56" i="4"/>
  <c r="DB37" i="4"/>
  <c r="DB57" i="4"/>
  <c r="CU35" i="4"/>
  <c r="CT13" i="8" s="1"/>
  <c r="DA47" i="4"/>
  <c r="DC35" i="4"/>
  <c r="CT45" i="8" s="1"/>
  <c r="DC34" i="4"/>
  <c r="CT44" i="8" s="1"/>
  <c r="CX36" i="4"/>
  <c r="CT26" i="8" s="1"/>
  <c r="CY72" i="4"/>
  <c r="CY73" i="4"/>
  <c r="CZ127" i="4"/>
  <c r="CZ33" i="4"/>
  <c r="CZ53" i="4"/>
  <c r="CZ52" i="4"/>
  <c r="CJ38" i="4"/>
  <c r="CA76" i="4"/>
  <c r="CA77" i="4"/>
  <c r="CE57" i="4"/>
  <c r="CE56" i="4"/>
  <c r="CE37" i="4"/>
  <c r="CI48" i="4"/>
  <c r="CH44" i="4"/>
  <c r="CB62" i="4"/>
  <c r="CB42" i="4"/>
  <c r="CB63" i="4"/>
  <c r="CI72" i="4"/>
  <c r="CI73" i="4"/>
  <c r="CX48" i="4"/>
  <c r="CT49" i="4"/>
  <c r="DB40" i="4"/>
  <c r="CS39" i="4"/>
  <c r="CW49" i="4"/>
  <c r="CU77" i="4"/>
  <c r="CU76" i="4"/>
  <c r="CY57" i="4"/>
  <c r="CY56" i="4"/>
  <c r="CY37" i="4"/>
  <c r="DC67" i="4"/>
  <c r="DC46" i="4"/>
  <c r="DC66" i="4"/>
  <c r="DA34" i="4"/>
  <c r="CT36" i="8" s="1"/>
  <c r="CY35" i="4"/>
  <c r="CT29" i="8" s="1"/>
  <c r="CY34" i="4"/>
  <c r="CT28" i="8" s="1"/>
  <c r="CU45" i="4"/>
  <c r="CT127" i="4"/>
  <c r="CT52" i="4"/>
  <c r="CT53" i="4"/>
  <c r="CT33" i="4"/>
  <c r="CW62" i="4"/>
  <c r="CW42" i="4"/>
  <c r="CW63" i="4"/>
  <c r="CX73" i="4"/>
  <c r="CX72" i="4"/>
  <c r="CV78" i="4" l="1"/>
  <c r="P194" i="9"/>
  <c r="Q195" i="9"/>
  <c r="P192" i="9"/>
  <c r="Q193" i="9"/>
  <c r="P198" i="9"/>
  <c r="Q199" i="9"/>
  <c r="P196" i="9"/>
  <c r="B34" i="4"/>
  <c r="C4" i="8" s="1"/>
  <c r="M36" i="7"/>
  <c r="I45" i="4"/>
  <c r="B36" i="7"/>
  <c r="G38" i="4"/>
  <c r="G34" i="7"/>
  <c r="G36" i="4"/>
  <c r="C26" i="8" s="1"/>
  <c r="K35" i="7"/>
  <c r="L45" i="4"/>
  <c r="F43" i="7"/>
  <c r="K36" i="4"/>
  <c r="C42" i="8" s="1"/>
  <c r="G45" i="4"/>
  <c r="K44" i="7"/>
  <c r="D45" i="4"/>
  <c r="I47" i="7"/>
  <c r="AP74" i="4"/>
  <c r="AX74" i="4"/>
  <c r="AX102" i="4" s="1"/>
  <c r="AS74" i="4"/>
  <c r="AS102" i="4" s="1"/>
  <c r="A33" i="18"/>
  <c r="H33" i="18"/>
  <c r="H34" i="4"/>
  <c r="C28" i="8" s="1"/>
  <c r="F36" i="4"/>
  <c r="C22" i="8" s="1"/>
  <c r="M44" i="7"/>
  <c r="M38" i="4"/>
  <c r="G40" i="4"/>
  <c r="H40" i="4"/>
  <c r="CI74" i="4"/>
  <c r="CI102" i="4" s="1"/>
  <c r="CU78" i="4"/>
  <c r="CV74" i="4"/>
  <c r="CV102" i="4" s="1"/>
  <c r="CY78" i="4"/>
  <c r="CY172" i="4" s="1"/>
  <c r="CU74" i="4"/>
  <c r="CU102" i="4" s="1"/>
  <c r="DC78" i="4"/>
  <c r="CX74" i="4"/>
  <c r="CX102" i="4" s="1"/>
  <c r="DD78" i="4"/>
  <c r="DD172" i="4" s="1"/>
  <c r="M43" i="4"/>
  <c r="L36" i="7"/>
  <c r="F44" i="7"/>
  <c r="E34" i="7"/>
  <c r="C38" i="4"/>
  <c r="E43" i="4"/>
  <c r="BM74" i="4"/>
  <c r="BM102" i="4" s="1"/>
  <c r="BR74" i="4"/>
  <c r="BR102" i="4" s="1"/>
  <c r="B35" i="7"/>
  <c r="H49" i="4"/>
  <c r="I36" i="4"/>
  <c r="C34" i="8" s="1"/>
  <c r="L36" i="4"/>
  <c r="C46" i="8" s="1"/>
  <c r="J36" i="7"/>
  <c r="E34" i="4"/>
  <c r="C16" i="8" s="1"/>
  <c r="C43" i="7"/>
  <c r="B45" i="7"/>
  <c r="G43" i="7"/>
  <c r="M34" i="4"/>
  <c r="C48" i="8" s="1"/>
  <c r="J34" i="4"/>
  <c r="C36" i="8" s="1"/>
  <c r="BL74" i="4"/>
  <c r="BL102" i="4" s="1"/>
  <c r="BJ74" i="4"/>
  <c r="BJ102" i="4" s="1"/>
  <c r="H49" i="7"/>
  <c r="J49" i="4"/>
  <c r="B49" i="7"/>
  <c r="L38" i="4"/>
  <c r="C38" i="7"/>
  <c r="B40" i="4"/>
  <c r="B49" i="4"/>
  <c r="H48" i="7"/>
  <c r="E47" i="7"/>
  <c r="M46" i="7"/>
  <c r="I47" i="4"/>
  <c r="L40" i="4"/>
  <c r="J38" i="7"/>
  <c r="M37" i="7"/>
  <c r="B38" i="7"/>
  <c r="E43" i="7"/>
  <c r="D47" i="7"/>
  <c r="E38" i="7"/>
  <c r="I38" i="4"/>
  <c r="L49" i="4"/>
  <c r="L45" i="7"/>
  <c r="K36" i="7"/>
  <c r="B47" i="7"/>
  <c r="Q190" i="9"/>
  <c r="H34" i="7"/>
  <c r="E47" i="4"/>
  <c r="M43" i="7"/>
  <c r="M36" i="4"/>
  <c r="C50" i="8" s="1"/>
  <c r="F34" i="4"/>
  <c r="C20" i="8" s="1"/>
  <c r="C44" i="7"/>
  <c r="G34" i="4"/>
  <c r="C24" i="8" s="1"/>
  <c r="K48" i="4"/>
  <c r="I34" i="4"/>
  <c r="C32" i="8" s="1"/>
  <c r="K49" i="7"/>
  <c r="G49" i="7"/>
  <c r="K39" i="4"/>
  <c r="B36" i="4"/>
  <c r="C6" i="8" s="1"/>
  <c r="D47" i="4"/>
  <c r="E38" i="4"/>
  <c r="F43" i="4"/>
  <c r="AC78" i="4"/>
  <c r="AC134" i="4" s="1"/>
  <c r="AE74" i="4"/>
  <c r="AE102" i="4" s="1"/>
  <c r="AD78" i="4"/>
  <c r="AD228" i="4" s="1"/>
  <c r="W78" i="4"/>
  <c r="W228" i="4" s="1"/>
  <c r="AH228" i="4" s="1"/>
  <c r="B35" i="4"/>
  <c r="C5" i="8" s="1"/>
  <c r="I36" i="7"/>
  <c r="E40" i="4"/>
  <c r="B38" i="4"/>
  <c r="Z74" i="4"/>
  <c r="Z102" i="4" s="1"/>
  <c r="AE78" i="4"/>
  <c r="AE134" i="4" s="1"/>
  <c r="AC74" i="4"/>
  <c r="AC102" i="4" s="1"/>
  <c r="C43" i="4"/>
  <c r="I45" i="7"/>
  <c r="H45" i="7"/>
  <c r="F36" i="7"/>
  <c r="D45" i="7"/>
  <c r="M38" i="7"/>
  <c r="F44" i="4"/>
  <c r="C44" i="4"/>
  <c r="J48" i="7"/>
  <c r="J43" i="7"/>
  <c r="D38" i="4"/>
  <c r="K43" i="7"/>
  <c r="I33" i="7"/>
  <c r="I35" i="7"/>
  <c r="B44" i="4"/>
  <c r="M34" i="7"/>
  <c r="B47" i="4"/>
  <c r="AD74" i="4"/>
  <c r="AD102" i="4" s="1"/>
  <c r="W74" i="4"/>
  <c r="W102" i="4" s="1"/>
  <c r="AF74" i="4"/>
  <c r="AF102" i="4" s="1"/>
  <c r="BI74" i="4"/>
  <c r="BI102" i="4" s="1"/>
  <c r="Q197" i="9" s="1"/>
  <c r="BN74" i="4"/>
  <c r="L40" i="7"/>
  <c r="J36" i="4"/>
  <c r="C38" i="8" s="1"/>
  <c r="D44" i="4"/>
  <c r="J48" i="4"/>
  <c r="D36" i="4"/>
  <c r="C14" i="8" s="1"/>
  <c r="L49" i="7"/>
  <c r="D49" i="7"/>
  <c r="M44" i="4"/>
  <c r="K33" i="7"/>
  <c r="L48" i="4"/>
  <c r="K40" i="4"/>
  <c r="G40" i="7"/>
  <c r="K48" i="7"/>
  <c r="I34" i="7"/>
  <c r="L42" i="7"/>
  <c r="K42" i="7"/>
  <c r="D39" i="4"/>
  <c r="B40" i="7"/>
  <c r="I40" i="4"/>
  <c r="CH78" i="4"/>
  <c r="CH172" i="4" s="1"/>
  <c r="AT74" i="4"/>
  <c r="AT102" i="4" s="1"/>
  <c r="AY74" i="4"/>
  <c r="AY102" i="4" s="1"/>
  <c r="AQ74" i="4"/>
  <c r="AQ102" i="4" s="1"/>
  <c r="H48" i="4"/>
  <c r="D49" i="4"/>
  <c r="L38" i="7"/>
  <c r="J49" i="7"/>
  <c r="E40" i="7"/>
  <c r="L48" i="7"/>
  <c r="G37" i="7"/>
  <c r="H45" i="4"/>
  <c r="K49" i="4"/>
  <c r="I35" i="4"/>
  <c r="C33" i="8" s="1"/>
  <c r="D39" i="7"/>
  <c r="B44" i="7"/>
  <c r="I49" i="4"/>
  <c r="I38" i="7"/>
  <c r="K38" i="4"/>
  <c r="AW74" i="4"/>
  <c r="AW102" i="4" s="1"/>
  <c r="AF78" i="4"/>
  <c r="AF134" i="4" s="1"/>
  <c r="AA74" i="4"/>
  <c r="AA102" i="4" s="1"/>
  <c r="AP78" i="4"/>
  <c r="AP190" i="4" s="1"/>
  <c r="AQ78" i="4"/>
  <c r="AQ134" i="4" s="1"/>
  <c r="AW78" i="4"/>
  <c r="AW172" i="4" s="1"/>
  <c r="AQ43" i="11" a="1"/>
  <c r="AQ44" i="11" s="1"/>
  <c r="BN85" i="4"/>
  <c r="BN86" i="4"/>
  <c r="BP95" i="4"/>
  <c r="BP94" i="4"/>
  <c r="BR94" i="4"/>
  <c r="BR95" i="4"/>
  <c r="BN224" i="4"/>
  <c r="BN94" i="4"/>
  <c r="BN95" i="4"/>
  <c r="BN81" i="4"/>
  <c r="BH31" i="8"/>
  <c r="BN82" i="4"/>
  <c r="BJ90" i="4"/>
  <c r="BJ91" i="4"/>
  <c r="BQ224" i="4"/>
  <c r="BQ204" i="4"/>
  <c r="BH3" i="8"/>
  <c r="BG81" i="4"/>
  <c r="AB15" i="11" s="1"/>
  <c r="BG82" i="4"/>
  <c r="BQ90" i="4"/>
  <c r="BQ91" i="4"/>
  <c r="AE43" i="11" a="1"/>
  <c r="BH95" i="4"/>
  <c r="BH94" i="4"/>
  <c r="BK78" i="4"/>
  <c r="BQ81" i="4"/>
  <c r="BH43" i="8"/>
  <c r="BQ82" i="4"/>
  <c r="BP74" i="4"/>
  <c r="BP102" i="4" s="1"/>
  <c r="BL90" i="4"/>
  <c r="BL91" i="4"/>
  <c r="BJ85" i="4"/>
  <c r="BJ86" i="4"/>
  <c r="BI94" i="4"/>
  <c r="BI95" i="4"/>
  <c r="BG95" i="4"/>
  <c r="BG94" i="4"/>
  <c r="BG99" i="4" s="1"/>
  <c r="BL85" i="4"/>
  <c r="BL86" i="4"/>
  <c r="BI78" i="4"/>
  <c r="BP78" i="4"/>
  <c r="BL81" i="4"/>
  <c r="BL82" i="4"/>
  <c r="BH23" i="8"/>
  <c r="BN90" i="4"/>
  <c r="BN91" i="4"/>
  <c r="BL95" i="4"/>
  <c r="BL94" i="4"/>
  <c r="BH85" i="4"/>
  <c r="BH86" i="4"/>
  <c r="BH82" i="4"/>
  <c r="BH81" i="4"/>
  <c r="BH7" i="8"/>
  <c r="BP81" i="4"/>
  <c r="BH39" i="8"/>
  <c r="BP82" i="4"/>
  <c r="BI81" i="4"/>
  <c r="BI82" i="4"/>
  <c r="BH11" i="8"/>
  <c r="BM81" i="4"/>
  <c r="BH27" i="8"/>
  <c r="BM82" i="4"/>
  <c r="BQ85" i="4"/>
  <c r="BQ86" i="4"/>
  <c r="BO91" i="4"/>
  <c r="BO90" i="4"/>
  <c r="BK91" i="4"/>
  <c r="BK90" i="4"/>
  <c r="BG85" i="4"/>
  <c r="BG86" i="4"/>
  <c r="BR91" i="4"/>
  <c r="BR90" i="4"/>
  <c r="BK85" i="4"/>
  <c r="BK86" i="4"/>
  <c r="BO74" i="4"/>
  <c r="BO102" i="4" s="1"/>
  <c r="BO86" i="4"/>
  <c r="BO85" i="4"/>
  <c r="BR78" i="4"/>
  <c r="BJ78" i="4"/>
  <c r="BK74" i="4"/>
  <c r="BR85" i="4"/>
  <c r="BR86" i="4"/>
  <c r="BM86" i="4"/>
  <c r="BM85" i="4"/>
  <c r="BH91" i="4"/>
  <c r="BH90" i="4"/>
  <c r="BQ95" i="4"/>
  <c r="BQ94" i="4"/>
  <c r="BJ82" i="4"/>
  <c r="BJ81" i="4"/>
  <c r="BH15" i="8"/>
  <c r="BK95" i="4"/>
  <c r="BK94" i="4"/>
  <c r="BK81" i="4"/>
  <c r="BH19" i="8"/>
  <c r="BK82" i="4"/>
  <c r="BO78" i="4"/>
  <c r="BR82" i="4"/>
  <c r="BH47" i="8"/>
  <c r="BR81" i="4"/>
  <c r="BI90" i="4"/>
  <c r="BI91" i="4"/>
  <c r="BO82" i="4"/>
  <c r="BO81" i="4"/>
  <c r="BH35" i="8"/>
  <c r="BI85" i="4"/>
  <c r="BI86" i="4"/>
  <c r="BN78" i="4"/>
  <c r="BM78" i="4"/>
  <c r="BL78" i="4"/>
  <c r="BM91" i="4"/>
  <c r="BM90" i="4"/>
  <c r="BQ78" i="4"/>
  <c r="BP85" i="4"/>
  <c r="BP86" i="4"/>
  <c r="BG91" i="4"/>
  <c r="BG90" i="4"/>
  <c r="BP90" i="4"/>
  <c r="BP91" i="4"/>
  <c r="BO95" i="4"/>
  <c r="BO94" i="4"/>
  <c r="BM94" i="4"/>
  <c r="BM95" i="4"/>
  <c r="BJ95" i="4"/>
  <c r="BJ94" i="4"/>
  <c r="AO95" i="4"/>
  <c r="AO94" i="4"/>
  <c r="AR81" i="4"/>
  <c r="AR82" i="4"/>
  <c r="AO19" i="8"/>
  <c r="AX90" i="4"/>
  <c r="AX91" i="4"/>
  <c r="AR94" i="4"/>
  <c r="AR95" i="4"/>
  <c r="AX86" i="4"/>
  <c r="AX85" i="4"/>
  <c r="AV82" i="4"/>
  <c r="AV81" i="4"/>
  <c r="AO35" i="8"/>
  <c r="AY95" i="4"/>
  <c r="AY94" i="4"/>
  <c r="AP90" i="4"/>
  <c r="AP91" i="4"/>
  <c r="AO47" i="8"/>
  <c r="AY82" i="4"/>
  <c r="AY81" i="4"/>
  <c r="AU91" i="4"/>
  <c r="AU90" i="4"/>
  <c r="AT81" i="4"/>
  <c r="AO27" i="8"/>
  <c r="AT82" i="4"/>
  <c r="AT94" i="4"/>
  <c r="AT95" i="4"/>
  <c r="AW91" i="4"/>
  <c r="AW90" i="4"/>
  <c r="AY85" i="4"/>
  <c r="AY86" i="4"/>
  <c r="AY91" i="4"/>
  <c r="AY90" i="4"/>
  <c r="AP95" i="4"/>
  <c r="AP94" i="4"/>
  <c r="AN94" i="4"/>
  <c r="AN99" i="4" s="1"/>
  <c r="AN95" i="4"/>
  <c r="AU78" i="4"/>
  <c r="AT86" i="4"/>
  <c r="AT85" i="4"/>
  <c r="AS85" i="4"/>
  <c r="AS86" i="4"/>
  <c r="AQ85" i="4"/>
  <c r="AQ86" i="4"/>
  <c r="AT91" i="4"/>
  <c r="AT90" i="4"/>
  <c r="AP85" i="4"/>
  <c r="AP86" i="4"/>
  <c r="AR91" i="4"/>
  <c r="AR90" i="4"/>
  <c r="AX82" i="4"/>
  <c r="AO43" i="8"/>
  <c r="AX81" i="4"/>
  <c r="AS78" i="4"/>
  <c r="AR74" i="4"/>
  <c r="AR102" i="4" s="1"/>
  <c r="AO85" i="4"/>
  <c r="AO86" i="4"/>
  <c r="AS82" i="4"/>
  <c r="AO23" i="8"/>
  <c r="AS81" i="4"/>
  <c r="AV74" i="4"/>
  <c r="AV102" i="4" s="1"/>
  <c r="AV95" i="4"/>
  <c r="AV94" i="4"/>
  <c r="AN81" i="4"/>
  <c r="AO3" i="8"/>
  <c r="AN82" i="4"/>
  <c r="AS90" i="4"/>
  <c r="AS91" i="4"/>
  <c r="AO90" i="4"/>
  <c r="AO91" i="4"/>
  <c r="AU82" i="4"/>
  <c r="AU81" i="4"/>
  <c r="AO31" i="8"/>
  <c r="AW81" i="4"/>
  <c r="AW82" i="4"/>
  <c r="AO39" i="8"/>
  <c r="AR86" i="4"/>
  <c r="AR85" i="4"/>
  <c r="AS204" i="4"/>
  <c r="AS224" i="4"/>
  <c r="AU86" i="4"/>
  <c r="AU85" i="4"/>
  <c r="AQ29" i="11" a="1"/>
  <c r="AV85" i="4"/>
  <c r="AV86" i="4"/>
  <c r="AS95" i="4"/>
  <c r="AS94" i="4"/>
  <c r="AR78" i="4"/>
  <c r="AO81" i="4"/>
  <c r="AO82" i="4"/>
  <c r="AO7" i="8"/>
  <c r="AU94" i="4"/>
  <c r="AU95" i="4"/>
  <c r="AY228" i="4"/>
  <c r="AY213" i="4"/>
  <c r="AY215" i="4" s="1"/>
  <c r="AY216" i="4" s="1"/>
  <c r="AY172" i="4"/>
  <c r="AY190" i="4"/>
  <c r="AY134" i="4"/>
  <c r="AW94" i="4"/>
  <c r="AW95" i="4"/>
  <c r="AQ91" i="4"/>
  <c r="AQ90" i="4"/>
  <c r="AT78" i="4"/>
  <c r="AV78" i="4"/>
  <c r="AQ94" i="4"/>
  <c r="AQ95" i="4"/>
  <c r="AN90" i="4"/>
  <c r="AN91" i="4"/>
  <c r="AW85" i="4"/>
  <c r="AW86" i="4"/>
  <c r="AX95" i="4"/>
  <c r="AX94" i="4"/>
  <c r="AV90" i="4"/>
  <c r="AV91" i="4"/>
  <c r="AN85" i="4"/>
  <c r="AN86" i="4"/>
  <c r="AP81" i="4"/>
  <c r="AP82" i="4"/>
  <c r="AO11" i="8"/>
  <c r="AU74" i="4"/>
  <c r="AU102" i="4" s="1"/>
  <c r="AQ81" i="4"/>
  <c r="AO15" i="8"/>
  <c r="AQ82" i="4"/>
  <c r="AX78" i="4"/>
  <c r="AA91" i="4"/>
  <c r="AA90" i="4"/>
  <c r="AE86" i="4"/>
  <c r="AE85" i="4"/>
  <c r="AD85" i="4"/>
  <c r="AD86" i="4"/>
  <c r="W86" i="4"/>
  <c r="W85" i="4"/>
  <c r="X82" i="4"/>
  <c r="X81" i="4"/>
  <c r="V15" i="8"/>
  <c r="Y81" i="4"/>
  <c r="V19" i="8"/>
  <c r="Y82" i="4"/>
  <c r="X95" i="4"/>
  <c r="X94" i="4"/>
  <c r="AB78" i="4"/>
  <c r="AE95" i="4"/>
  <c r="AE94" i="4"/>
  <c r="AC95" i="4"/>
  <c r="AC94" i="4"/>
  <c r="Y95" i="4"/>
  <c r="Y94" i="4"/>
  <c r="X74" i="4"/>
  <c r="X102" i="4" s="1"/>
  <c r="AF94" i="4"/>
  <c r="AF95" i="4"/>
  <c r="W90" i="4"/>
  <c r="W91" i="4"/>
  <c r="AF82" i="4"/>
  <c r="AF81" i="4"/>
  <c r="V47" i="8"/>
  <c r="V27" i="8"/>
  <c r="AA82" i="4"/>
  <c r="AA81" i="4"/>
  <c r="Y74" i="4"/>
  <c r="Y102" i="4" s="1"/>
  <c r="Z85" i="4"/>
  <c r="Z86" i="4"/>
  <c r="AB74" i="4"/>
  <c r="AB102" i="4" s="1"/>
  <c r="AK29" i="11" a="1"/>
  <c r="AF86" i="4"/>
  <c r="AF85" i="4"/>
  <c r="AB85" i="4"/>
  <c r="AB86" i="4"/>
  <c r="AC91" i="4"/>
  <c r="AC90" i="4"/>
  <c r="AE190" i="4"/>
  <c r="X91" i="4"/>
  <c r="X90" i="4"/>
  <c r="U94" i="4"/>
  <c r="U99" i="4" s="1"/>
  <c r="U95" i="4"/>
  <c r="Z82" i="4"/>
  <c r="V23" i="8"/>
  <c r="Z81" i="4"/>
  <c r="X78" i="4"/>
  <c r="U90" i="4"/>
  <c r="U91" i="4"/>
  <c r="V43" i="8"/>
  <c r="AE82" i="4"/>
  <c r="AE81" i="4"/>
  <c r="AB90" i="4"/>
  <c r="AB91" i="4"/>
  <c r="V94" i="4"/>
  <c r="V95" i="4"/>
  <c r="V11" i="8"/>
  <c r="W82" i="4"/>
  <c r="W81" i="4"/>
  <c r="U81" i="4"/>
  <c r="U82" i="4"/>
  <c r="V3" i="8"/>
  <c r="AF91" i="4"/>
  <c r="AF90" i="4"/>
  <c r="V81" i="4"/>
  <c r="V82" i="4"/>
  <c r="V7" i="8"/>
  <c r="V90" i="4"/>
  <c r="V91" i="4"/>
  <c r="Y91" i="4"/>
  <c r="Y90" i="4"/>
  <c r="X85" i="4"/>
  <c r="X86" i="4"/>
  <c r="AD90" i="4"/>
  <c r="AD91" i="4"/>
  <c r="AD95" i="4"/>
  <c r="AD94" i="4"/>
  <c r="AA95" i="4"/>
  <c r="AA94" i="4"/>
  <c r="Z78" i="4"/>
  <c r="AB82" i="4"/>
  <c r="AB81" i="4"/>
  <c r="V31" i="8"/>
  <c r="V39" i="8"/>
  <c r="AD82" i="4"/>
  <c r="AD81" i="4"/>
  <c r="AA78" i="4"/>
  <c r="AC86" i="4"/>
  <c r="AC85" i="4"/>
  <c r="Y78" i="4"/>
  <c r="Z91" i="4"/>
  <c r="Z90" i="4"/>
  <c r="AA85" i="4"/>
  <c r="AA86" i="4"/>
  <c r="Y86" i="4"/>
  <c r="Y85" i="4"/>
  <c r="Z95" i="4"/>
  <c r="Z94" i="4"/>
  <c r="V86" i="4"/>
  <c r="V85" i="4"/>
  <c r="AE91" i="4"/>
  <c r="AE90" i="4"/>
  <c r="U86" i="4"/>
  <c r="U85" i="4"/>
  <c r="AB94" i="4"/>
  <c r="AB95" i="4"/>
  <c r="AC82" i="4"/>
  <c r="AC81" i="4"/>
  <c r="V35" i="8"/>
  <c r="W94" i="4"/>
  <c r="W95" i="4"/>
  <c r="K52" i="4"/>
  <c r="K53" i="4"/>
  <c r="K127" i="4"/>
  <c r="K33" i="4"/>
  <c r="I62" i="4"/>
  <c r="I63" i="4"/>
  <c r="I42" i="4"/>
  <c r="L37" i="4"/>
  <c r="L56" i="4"/>
  <c r="L57" i="4"/>
  <c r="B63" i="4"/>
  <c r="B42" i="4"/>
  <c r="B62" i="4"/>
  <c r="G72" i="4"/>
  <c r="G73" i="4"/>
  <c r="C45" i="4"/>
  <c r="L72" i="4"/>
  <c r="L73" i="4"/>
  <c r="I40" i="7"/>
  <c r="J66" i="4"/>
  <c r="J67" i="4"/>
  <c r="J46" i="4"/>
  <c r="F38" i="7"/>
  <c r="G37" i="4"/>
  <c r="G56" i="4"/>
  <c r="G57" i="4"/>
  <c r="K62" i="4"/>
  <c r="K63" i="4"/>
  <c r="K42" i="4"/>
  <c r="H56" i="4"/>
  <c r="H57" i="4"/>
  <c r="H37" i="4"/>
  <c r="C49" i="7"/>
  <c r="F76" i="4"/>
  <c r="F77" i="4"/>
  <c r="G48" i="4"/>
  <c r="H33" i="4"/>
  <c r="H127" i="4"/>
  <c r="H52" i="4"/>
  <c r="H53" i="4"/>
  <c r="E77" i="4"/>
  <c r="E76" i="4"/>
  <c r="M49" i="7"/>
  <c r="E45" i="7"/>
  <c r="D46" i="4"/>
  <c r="D66" i="4"/>
  <c r="D67" i="4"/>
  <c r="M52" i="4"/>
  <c r="M127" i="4"/>
  <c r="M53" i="4"/>
  <c r="M33" i="4"/>
  <c r="L43" i="7"/>
  <c r="J35" i="4"/>
  <c r="C37" i="8" s="1"/>
  <c r="J56" i="4"/>
  <c r="J57" i="4"/>
  <c r="J37" i="4"/>
  <c r="H35" i="4"/>
  <c r="C29" i="8" s="1"/>
  <c r="M47" i="7"/>
  <c r="J33" i="4"/>
  <c r="J127" i="4"/>
  <c r="J53" i="4"/>
  <c r="J52" i="4"/>
  <c r="D34" i="7"/>
  <c r="H66" i="4"/>
  <c r="H46" i="4"/>
  <c r="H67" i="4"/>
  <c r="M39" i="4"/>
  <c r="E66" i="4"/>
  <c r="E46" i="4"/>
  <c r="E67" i="4"/>
  <c r="C35" i="7"/>
  <c r="I39" i="7"/>
  <c r="L67" i="4"/>
  <c r="L66" i="4"/>
  <c r="L46" i="4"/>
  <c r="G33" i="7"/>
  <c r="D57" i="4"/>
  <c r="D37" i="4"/>
  <c r="D56" i="4"/>
  <c r="E44" i="4"/>
  <c r="I43" i="7"/>
  <c r="F45" i="4"/>
  <c r="M35" i="7"/>
  <c r="C36" i="7"/>
  <c r="C67" i="4"/>
  <c r="C66" i="4"/>
  <c r="C46" i="4"/>
  <c r="M45" i="4"/>
  <c r="F47" i="7"/>
  <c r="G66" i="4"/>
  <c r="G67" i="4"/>
  <c r="G46" i="4"/>
  <c r="D42" i="4"/>
  <c r="D62" i="4"/>
  <c r="D63" i="4"/>
  <c r="L39" i="4"/>
  <c r="G44" i="7"/>
  <c r="C40" i="4"/>
  <c r="M48" i="4"/>
  <c r="I72" i="4"/>
  <c r="I73" i="4"/>
  <c r="E56" i="4"/>
  <c r="E37" i="4"/>
  <c r="E57" i="4"/>
  <c r="M40" i="4"/>
  <c r="I44" i="4"/>
  <c r="L35" i="7"/>
  <c r="D48" i="4"/>
  <c r="G62" i="4"/>
  <c r="G63" i="4"/>
  <c r="G42" i="4"/>
  <c r="E35" i="7"/>
  <c r="J34" i="7"/>
  <c r="C37" i="7"/>
  <c r="E42" i="4"/>
  <c r="E62" i="4"/>
  <c r="E63" i="4"/>
  <c r="J77" i="4"/>
  <c r="J76" i="4"/>
  <c r="D72" i="7"/>
  <c r="D73" i="7"/>
  <c r="H72" i="4"/>
  <c r="H73" i="4"/>
  <c r="C52" i="4"/>
  <c r="C127" i="4"/>
  <c r="C53" i="4"/>
  <c r="C33" i="4"/>
  <c r="L37" i="7"/>
  <c r="F42" i="4"/>
  <c r="F63" i="4"/>
  <c r="F62" i="4"/>
  <c r="C45" i="7"/>
  <c r="E53" i="7"/>
  <c r="E52" i="7"/>
  <c r="E33" i="7"/>
  <c r="J44" i="4"/>
  <c r="J72" i="4"/>
  <c r="J73" i="4"/>
  <c r="D52" i="7"/>
  <c r="D53" i="7"/>
  <c r="D33" i="7"/>
  <c r="C49" i="4"/>
  <c r="I37" i="7"/>
  <c r="G48" i="7"/>
  <c r="D35" i="4"/>
  <c r="C13" i="8" s="1"/>
  <c r="I48" i="7"/>
  <c r="F53" i="7"/>
  <c r="F33" i="7"/>
  <c r="F52" i="7"/>
  <c r="D46" i="7"/>
  <c r="B77" i="4"/>
  <c r="B76" i="4"/>
  <c r="D40" i="4"/>
  <c r="L47" i="4"/>
  <c r="L33" i="7"/>
  <c r="M33" i="7"/>
  <c r="J47" i="4"/>
  <c r="L43" i="4"/>
  <c r="H38" i="4"/>
  <c r="J37" i="7"/>
  <c r="G76" i="4"/>
  <c r="G77" i="4"/>
  <c r="K76" i="4"/>
  <c r="K77" i="4"/>
  <c r="M47" i="4"/>
  <c r="C48" i="7"/>
  <c r="G35" i="7"/>
  <c r="I67" i="4"/>
  <c r="I46" i="4"/>
  <c r="I66" i="4"/>
  <c r="C72" i="7"/>
  <c r="C73" i="7"/>
  <c r="E46" i="7"/>
  <c r="E39" i="4"/>
  <c r="L44" i="4"/>
  <c r="K38" i="7"/>
  <c r="J39" i="7"/>
  <c r="B53" i="7"/>
  <c r="B52" i="7"/>
  <c r="B33" i="7"/>
  <c r="G52" i="4"/>
  <c r="G53" i="4"/>
  <c r="G127" i="4"/>
  <c r="G33" i="4"/>
  <c r="F39" i="4"/>
  <c r="H43" i="7"/>
  <c r="I43" i="4"/>
  <c r="M35" i="4"/>
  <c r="C49" i="8" s="1"/>
  <c r="C36" i="4"/>
  <c r="C10" i="8" s="1"/>
  <c r="E72" i="7"/>
  <c r="E73" i="7"/>
  <c r="L34" i="7"/>
  <c r="H47" i="4"/>
  <c r="K34" i="4"/>
  <c r="C40" i="8" s="1"/>
  <c r="J40" i="7"/>
  <c r="H44" i="7"/>
  <c r="J42" i="4"/>
  <c r="J63" i="4"/>
  <c r="J62" i="4"/>
  <c r="C39" i="7"/>
  <c r="H36" i="7"/>
  <c r="J45" i="7"/>
  <c r="G39" i="7"/>
  <c r="M40" i="7"/>
  <c r="B39" i="4"/>
  <c r="L35" i="4"/>
  <c r="C45" i="8" s="1"/>
  <c r="D48" i="7"/>
  <c r="F72" i="4"/>
  <c r="F73" i="4"/>
  <c r="B46" i="7"/>
  <c r="C57" i="4"/>
  <c r="C56" i="4"/>
  <c r="C37" i="4"/>
  <c r="M72" i="4"/>
  <c r="M73" i="4"/>
  <c r="D72" i="4"/>
  <c r="D73" i="4"/>
  <c r="H76" i="4"/>
  <c r="H77" i="4"/>
  <c r="B37" i="7"/>
  <c r="F48" i="4"/>
  <c r="M42" i="7"/>
  <c r="E127" i="4"/>
  <c r="E53" i="4"/>
  <c r="E33" i="4"/>
  <c r="E52" i="4"/>
  <c r="J38" i="4"/>
  <c r="J46" i="7"/>
  <c r="H40" i="7"/>
  <c r="K37" i="7"/>
  <c r="H37" i="7"/>
  <c r="B73" i="7"/>
  <c r="B72" i="7"/>
  <c r="F33" i="4"/>
  <c r="F52" i="4"/>
  <c r="F127" i="4"/>
  <c r="F53" i="4"/>
  <c r="H39" i="4"/>
  <c r="D40" i="7"/>
  <c r="C76" i="4"/>
  <c r="C77" i="4"/>
  <c r="H35" i="7"/>
  <c r="J33" i="7"/>
  <c r="K73" i="4"/>
  <c r="K72" i="4"/>
  <c r="C48" i="4"/>
  <c r="E49" i="4"/>
  <c r="D34" i="4"/>
  <c r="C12" i="8" s="1"/>
  <c r="F56" i="4"/>
  <c r="F57" i="4"/>
  <c r="F37" i="4"/>
  <c r="I46" i="7"/>
  <c r="H42" i="7"/>
  <c r="C72" i="4"/>
  <c r="C73" i="4"/>
  <c r="C35" i="4"/>
  <c r="C9" i="8" s="1"/>
  <c r="D44" i="7"/>
  <c r="B48" i="4"/>
  <c r="I39" i="4"/>
  <c r="L46" i="7"/>
  <c r="B53" i="4"/>
  <c r="B52" i="4"/>
  <c r="B33" i="4"/>
  <c r="D37" i="7"/>
  <c r="E44" i="7"/>
  <c r="F39" i="7"/>
  <c r="H43" i="4"/>
  <c r="F45" i="7"/>
  <c r="F49" i="7"/>
  <c r="L42" i="4"/>
  <c r="L62" i="4"/>
  <c r="L63" i="4"/>
  <c r="L34" i="4"/>
  <c r="C44" i="8" s="1"/>
  <c r="H47" i="7"/>
  <c r="F47" i="4"/>
  <c r="G46" i="7"/>
  <c r="J40" i="4"/>
  <c r="K46" i="4"/>
  <c r="K67" i="4"/>
  <c r="K66" i="4"/>
  <c r="C39" i="4"/>
  <c r="G44" i="4"/>
  <c r="H36" i="4"/>
  <c r="C30" i="8" s="1"/>
  <c r="F35" i="4"/>
  <c r="C21" i="8" s="1"/>
  <c r="D43" i="7"/>
  <c r="C40" i="7"/>
  <c r="F46" i="7"/>
  <c r="I42" i="7"/>
  <c r="C42" i="4"/>
  <c r="C62" i="4"/>
  <c r="C63" i="4"/>
  <c r="E37" i="7"/>
  <c r="E48" i="7"/>
  <c r="E36" i="7"/>
  <c r="L77" i="4"/>
  <c r="L76" i="4"/>
  <c r="B66" i="4"/>
  <c r="B46" i="4"/>
  <c r="B67" i="4"/>
  <c r="E62" i="7"/>
  <c r="E63" i="7"/>
  <c r="E42" i="7"/>
  <c r="M67" i="4"/>
  <c r="M46" i="4"/>
  <c r="M66" i="4"/>
  <c r="I77" i="4"/>
  <c r="I76" i="4"/>
  <c r="C33" i="7"/>
  <c r="C53" i="7"/>
  <c r="C52" i="7"/>
  <c r="B62" i="7"/>
  <c r="B63" i="7"/>
  <c r="B42" i="7"/>
  <c r="F62" i="7"/>
  <c r="F42" i="7"/>
  <c r="F63" i="7"/>
  <c r="B57" i="4"/>
  <c r="B56" i="4"/>
  <c r="B37" i="4"/>
  <c r="F48" i="7"/>
  <c r="M42" i="4"/>
  <c r="M62" i="4"/>
  <c r="M63" i="4"/>
  <c r="J44" i="7"/>
  <c r="M56" i="4"/>
  <c r="M57" i="4"/>
  <c r="M37" i="4"/>
  <c r="F38" i="4"/>
  <c r="K56" i="4"/>
  <c r="K37" i="4"/>
  <c r="K57" i="4"/>
  <c r="D127" i="4"/>
  <c r="D53" i="4"/>
  <c r="D52" i="4"/>
  <c r="D33" i="4"/>
  <c r="I56" i="4"/>
  <c r="I37" i="4"/>
  <c r="I57" i="4"/>
  <c r="H33" i="7"/>
  <c r="I127" i="4"/>
  <c r="I53" i="4"/>
  <c r="I33" i="4"/>
  <c r="I52" i="4"/>
  <c r="D35" i="7"/>
  <c r="M49" i="4"/>
  <c r="I48" i="4"/>
  <c r="E45" i="4"/>
  <c r="B72" i="4"/>
  <c r="B73" i="4"/>
  <c r="K39" i="7"/>
  <c r="H39" i="7"/>
  <c r="L47" i="7"/>
  <c r="L33" i="4"/>
  <c r="L53" i="4"/>
  <c r="L52" i="4"/>
  <c r="L127" i="4"/>
  <c r="J47" i="7"/>
  <c r="J35" i="7"/>
  <c r="E49" i="7"/>
  <c r="G35" i="4"/>
  <c r="C25" i="8" s="1"/>
  <c r="H46" i="7"/>
  <c r="M39" i="7"/>
  <c r="F37" i="7"/>
  <c r="H42" i="4"/>
  <c r="H63" i="4"/>
  <c r="H62" i="4"/>
  <c r="E39" i="7"/>
  <c r="B48" i="7"/>
  <c r="L44" i="7"/>
  <c r="J39" i="4"/>
  <c r="F49" i="4"/>
  <c r="C46" i="7"/>
  <c r="E72" i="4"/>
  <c r="E73" i="4"/>
  <c r="M45" i="7"/>
  <c r="M77" i="4"/>
  <c r="M76" i="4"/>
  <c r="K34" i="7"/>
  <c r="H44" i="4"/>
  <c r="K46" i="7"/>
  <c r="J42" i="7"/>
  <c r="D62" i="7"/>
  <c r="D63" i="7"/>
  <c r="D42" i="7"/>
  <c r="L39" i="7"/>
  <c r="J45" i="4"/>
  <c r="F35" i="7"/>
  <c r="D43" i="4"/>
  <c r="M48" i="7"/>
  <c r="F46" i="4"/>
  <c r="F66" i="4"/>
  <c r="F67" i="4"/>
  <c r="G39" i="4"/>
  <c r="C63" i="7"/>
  <c r="C42" i="7"/>
  <c r="C62" i="7"/>
  <c r="E48" i="4"/>
  <c r="B39" i="7"/>
  <c r="I44" i="7"/>
  <c r="C34" i="7"/>
  <c r="E36" i="4"/>
  <c r="C18" i="8" s="1"/>
  <c r="F72" i="7"/>
  <c r="F73" i="7"/>
  <c r="G42" i="7"/>
  <c r="D76" i="4"/>
  <c r="D77" i="4"/>
  <c r="E35" i="4"/>
  <c r="C17" i="8" s="1"/>
  <c r="CV81" i="4"/>
  <c r="CV82" i="4"/>
  <c r="CT15" i="8"/>
  <c r="CV204" i="4"/>
  <c r="CZ91" i="4"/>
  <c r="CZ90" i="4"/>
  <c r="CD95" i="4"/>
  <c r="CD94" i="4"/>
  <c r="CC90" i="4"/>
  <c r="CC91" i="4"/>
  <c r="CU94" i="4"/>
  <c r="CU95" i="4"/>
  <c r="CY81" i="4"/>
  <c r="CT27" i="8"/>
  <c r="CY82" i="4"/>
  <c r="CX95" i="4"/>
  <c r="CX94" i="4"/>
  <c r="CD86" i="4"/>
  <c r="CD85" i="4"/>
  <c r="CW85" i="4"/>
  <c r="CW86" i="4"/>
  <c r="CF81" i="4"/>
  <c r="CF82" i="4"/>
  <c r="CA27" i="8"/>
  <c r="CV85" i="4"/>
  <c r="CV86" i="4"/>
  <c r="CG81" i="4"/>
  <c r="CG82" i="4"/>
  <c r="CA31" i="8"/>
  <c r="CB95" i="4"/>
  <c r="CB94" i="4"/>
  <c r="CW82" i="4"/>
  <c r="CT19" i="8"/>
  <c r="CW81" i="4"/>
  <c r="CU85" i="4"/>
  <c r="CU86" i="4"/>
  <c r="CU91" i="4"/>
  <c r="CU90" i="4"/>
  <c r="CH86" i="4"/>
  <c r="CH85" i="4"/>
  <c r="DB90" i="4"/>
  <c r="DB91" i="4"/>
  <c r="CT81" i="4"/>
  <c r="CT82" i="4"/>
  <c r="CT7" i="8"/>
  <c r="DB86" i="4"/>
  <c r="DB85" i="4"/>
  <c r="CG85" i="4"/>
  <c r="CG86" i="4"/>
  <c r="CD82" i="4"/>
  <c r="CA19" i="8"/>
  <c r="CD81" i="4"/>
  <c r="CJ95" i="4"/>
  <c r="CJ94" i="4"/>
  <c r="DD95" i="4"/>
  <c r="DD94" i="4"/>
  <c r="CK90" i="4"/>
  <c r="CK91" i="4"/>
  <c r="DA94" i="4"/>
  <c r="DA95" i="4"/>
  <c r="DD91" i="4"/>
  <c r="DD90" i="4"/>
  <c r="DD228" i="4"/>
  <c r="CD90" i="4"/>
  <c r="CD91" i="4"/>
  <c r="CJ85" i="4"/>
  <c r="CJ86" i="4"/>
  <c r="DC85" i="4"/>
  <c r="DC86" i="4"/>
  <c r="CW190" i="4"/>
  <c r="CW228" i="4"/>
  <c r="CW172" i="4"/>
  <c r="CW213" i="4"/>
  <c r="CW134" i="4"/>
  <c r="CG94" i="4"/>
  <c r="CG95" i="4"/>
  <c r="CB74" i="4"/>
  <c r="CB102" i="4" s="1"/>
  <c r="CY91" i="4"/>
  <c r="CY90" i="4"/>
  <c r="DB94" i="4"/>
  <c r="DB95" i="4"/>
  <c r="CT90" i="4"/>
  <c r="CT91" i="4"/>
  <c r="DC134" i="4"/>
  <c r="DC172" i="4"/>
  <c r="DC228" i="4"/>
  <c r="DC190" i="4"/>
  <c r="DC213" i="4"/>
  <c r="CI78" i="4"/>
  <c r="CU81" i="4"/>
  <c r="CT11" i="8"/>
  <c r="CU82" i="4"/>
  <c r="CK81" i="4"/>
  <c r="CK82" i="4"/>
  <c r="CA47" i="8"/>
  <c r="CH94" i="4"/>
  <c r="CH95" i="4"/>
  <c r="CG78" i="4"/>
  <c r="DD74" i="4"/>
  <c r="DD102" i="4" s="1"/>
  <c r="CH82" i="4"/>
  <c r="CA35" i="8"/>
  <c r="CH81" i="4"/>
  <c r="DC74" i="4"/>
  <c r="DC102" i="4" s="1"/>
  <c r="CI204" i="4"/>
  <c r="CI224" i="4"/>
  <c r="CH190" i="4"/>
  <c r="CH228" i="4"/>
  <c r="DB82" i="4"/>
  <c r="DB81" i="4"/>
  <c r="CT39" i="8"/>
  <c r="CS95" i="4"/>
  <c r="CS94" i="4"/>
  <c r="CS99" i="4" s="1"/>
  <c r="CJ82" i="4"/>
  <c r="CA43" i="8"/>
  <c r="CJ81" i="4"/>
  <c r="DD81" i="4"/>
  <c r="DD82" i="4"/>
  <c r="CT47" i="8"/>
  <c r="CX86" i="4"/>
  <c r="CX85" i="4"/>
  <c r="CA95" i="4"/>
  <c r="CA94" i="4"/>
  <c r="CE81" i="4"/>
  <c r="CE82" i="4"/>
  <c r="CA23" i="8"/>
  <c r="CB90" i="4"/>
  <c r="CB91" i="4"/>
  <c r="CY74" i="4"/>
  <c r="CY102" i="4" s="1"/>
  <c r="CZ85" i="4"/>
  <c r="CZ86" i="4"/>
  <c r="DC91" i="4"/>
  <c r="DC90" i="4"/>
  <c r="CG74" i="4"/>
  <c r="CG102" i="4" s="1"/>
  <c r="CF78" i="4"/>
  <c r="CC85" i="4"/>
  <c r="CC86" i="4"/>
  <c r="CV95" i="4"/>
  <c r="CV94" i="4"/>
  <c r="CX82" i="4"/>
  <c r="CX81" i="4"/>
  <c r="CT23" i="8"/>
  <c r="CI82" i="4"/>
  <c r="CA39" i="8"/>
  <c r="CI81" i="4"/>
  <c r="CA11" i="8"/>
  <c r="CB82" i="4"/>
  <c r="CB81" i="4"/>
  <c r="DB213" i="4"/>
  <c r="DB134" i="4"/>
  <c r="DB190" i="4"/>
  <c r="DB172" i="4"/>
  <c r="DB228" i="4"/>
  <c r="CT94" i="4"/>
  <c r="CT95" i="4"/>
  <c r="CK74" i="4"/>
  <c r="CK102" i="4" s="1"/>
  <c r="DA91" i="4"/>
  <c r="DA90" i="4"/>
  <c r="CS90" i="4"/>
  <c r="CS91" i="4"/>
  <c r="CE91" i="4"/>
  <c r="CE90" i="4"/>
  <c r="CK85" i="4"/>
  <c r="CK86" i="4"/>
  <c r="CV91" i="4"/>
  <c r="CV90" i="4"/>
  <c r="CV213" i="4"/>
  <c r="CV228" i="4"/>
  <c r="CV172" i="4"/>
  <c r="CV134" i="4"/>
  <c r="CV190" i="4"/>
  <c r="CA7" i="8"/>
  <c r="CA82" i="4"/>
  <c r="CA81" i="4"/>
  <c r="CD78" i="4"/>
  <c r="CF95" i="4"/>
  <c r="CF94" i="4"/>
  <c r="CX90" i="4"/>
  <c r="CX91" i="4"/>
  <c r="CH90" i="4"/>
  <c r="CH91" i="4"/>
  <c r="CI91" i="4"/>
  <c r="CI90" i="4"/>
  <c r="CE94" i="4"/>
  <c r="CE95" i="4"/>
  <c r="CC74" i="4"/>
  <c r="CC102" i="4" s="1"/>
  <c r="DA82" i="4"/>
  <c r="CT35" i="8"/>
  <c r="DA81" i="4"/>
  <c r="CA91" i="4"/>
  <c r="CA90" i="4"/>
  <c r="CF85" i="4"/>
  <c r="CF86" i="4"/>
  <c r="CY94" i="4"/>
  <c r="CY95" i="4"/>
  <c r="CX224" i="4"/>
  <c r="CX204" i="4"/>
  <c r="CY85" i="4"/>
  <c r="CY86" i="4"/>
  <c r="DA85" i="4"/>
  <c r="DA86" i="4"/>
  <c r="CF91" i="4"/>
  <c r="CF90" i="4"/>
  <c r="CU224" i="4"/>
  <c r="CU204" i="4"/>
  <c r="DC94" i="4"/>
  <c r="DC95" i="4"/>
  <c r="CE85" i="4"/>
  <c r="CE86" i="4"/>
  <c r="CC81" i="4"/>
  <c r="CC82" i="4"/>
  <c r="CA15" i="8"/>
  <c r="BZ82" i="4"/>
  <c r="BZ81" i="4"/>
  <c r="CA3" i="8"/>
  <c r="CS81" i="4"/>
  <c r="CS82" i="4"/>
  <c r="CT3" i="8"/>
  <c r="CE74" i="4"/>
  <c r="CE102" i="4" s="1"/>
  <c r="CW91" i="4"/>
  <c r="CW90" i="4"/>
  <c r="CU172" i="4"/>
  <c r="CU228" i="4"/>
  <c r="DF228" i="4" s="1"/>
  <c r="CU190" i="4"/>
  <c r="CU134" i="4"/>
  <c r="CU213" i="4"/>
  <c r="CZ81" i="4"/>
  <c r="CZ82" i="4"/>
  <c r="CT31" i="8"/>
  <c r="CX213" i="4"/>
  <c r="CX134" i="4"/>
  <c r="CX190" i="4"/>
  <c r="CX228" i="4"/>
  <c r="CX172" i="4"/>
  <c r="BZ94" i="4"/>
  <c r="BZ99" i="4" s="1"/>
  <c r="BZ95" i="4"/>
  <c r="CC94" i="4"/>
  <c r="CC95" i="4"/>
  <c r="DD85" i="4"/>
  <c r="DD86" i="4"/>
  <c r="CB78" i="4"/>
  <c r="DA74" i="4"/>
  <c r="DA102" i="4" s="1"/>
  <c r="CW94" i="4"/>
  <c r="CW95" i="4"/>
  <c r="CK78" i="4"/>
  <c r="CW74" i="4"/>
  <c r="CW102" i="4" s="1"/>
  <c r="CH74" i="4"/>
  <c r="CH102" i="4" s="1"/>
  <c r="CI85" i="4"/>
  <c r="CI86" i="4"/>
  <c r="CE78" i="4"/>
  <c r="BZ91" i="4"/>
  <c r="BZ90" i="4"/>
  <c r="CF74" i="4"/>
  <c r="CF102" i="4" s="1"/>
  <c r="CJ91" i="4"/>
  <c r="CJ90" i="4"/>
  <c r="CC78" i="4"/>
  <c r="AK43" i="11" a="1"/>
  <c r="CB85" i="4"/>
  <c r="CB86" i="4"/>
  <c r="CZ74" i="4"/>
  <c r="CZ102" i="4" s="1"/>
  <c r="CT86" i="4"/>
  <c r="CT85" i="4"/>
  <c r="CZ95" i="4"/>
  <c r="CZ94" i="4"/>
  <c r="CG90" i="4"/>
  <c r="CG91" i="4"/>
  <c r="BZ86" i="4"/>
  <c r="BZ85" i="4"/>
  <c r="DB74" i="4"/>
  <c r="DB102" i="4" s="1"/>
  <c r="DA78" i="4"/>
  <c r="CS85" i="4"/>
  <c r="CS86" i="4"/>
  <c r="CK94" i="4"/>
  <c r="CK95" i="4"/>
  <c r="DC81" i="4"/>
  <c r="CT43" i="8"/>
  <c r="DC82" i="4"/>
  <c r="CZ78" i="4"/>
  <c r="CD74" i="4"/>
  <c r="CD102" i="4" s="1"/>
  <c r="CJ78" i="4"/>
  <c r="CI94" i="4"/>
  <c r="CI95" i="4"/>
  <c r="CA85" i="4"/>
  <c r="CA86" i="4"/>
  <c r="CJ74" i="4"/>
  <c r="CJ102" i="4" s="1"/>
  <c r="V197" i="9" l="1"/>
  <c r="Z197" i="9"/>
  <c r="Y197" i="9"/>
  <c r="U197" i="9"/>
  <c r="X197" i="9"/>
  <c r="W197" i="9"/>
  <c r="T197" i="9"/>
  <c r="S197" i="9"/>
  <c r="R197" i="9"/>
  <c r="O194" i="9"/>
  <c r="P195" i="9"/>
  <c r="O192" i="9"/>
  <c r="P193" i="9"/>
  <c r="O198" i="9"/>
  <c r="P199" i="9"/>
  <c r="O196" i="9"/>
  <c r="P197" i="9"/>
  <c r="AP102" i="4"/>
  <c r="AC213" i="4"/>
  <c r="O33" i="18"/>
  <c r="AD213" i="4"/>
  <c r="AD215" i="4" s="1"/>
  <c r="AD216" i="4" s="1"/>
  <c r="AE217" i="4" s="1"/>
  <c r="AF224" i="4"/>
  <c r="CY213" i="4"/>
  <c r="AX224" i="4"/>
  <c r="AP224" i="4"/>
  <c r="CY134" i="4"/>
  <c r="AX204" i="4"/>
  <c r="AY205" i="4" s="1"/>
  <c r="AP204" i="4"/>
  <c r="AQ205" i="4" s="1"/>
  <c r="AQ43" i="11"/>
  <c r="AQ45" i="11"/>
  <c r="CV224" i="4"/>
  <c r="BM224" i="4"/>
  <c r="AF204" i="4"/>
  <c r="AE213" i="4"/>
  <c r="AE215" i="4" s="1"/>
  <c r="AE216" i="4" s="1"/>
  <c r="AF217" i="4" s="1"/>
  <c r="AA204" i="4"/>
  <c r="AB205" i="4" s="1"/>
  <c r="AE228" i="4"/>
  <c r="AE224" i="4"/>
  <c r="CY228" i="4"/>
  <c r="CH213" i="4"/>
  <c r="CH134" i="4"/>
  <c r="DD134" i="4"/>
  <c r="AQ46" i="11"/>
  <c r="AQ53" i="11"/>
  <c r="AQ48" i="11"/>
  <c r="CY190" i="4"/>
  <c r="CX191" i="4" s="1"/>
  <c r="CX195" i="4" s="1"/>
  <c r="DD190" i="4"/>
  <c r="DC191" i="4" s="1"/>
  <c r="DC192" i="4" s="1"/>
  <c r="DD213" i="4"/>
  <c r="DD215" i="4" s="1"/>
  <c r="DD216" i="4" s="1"/>
  <c r="AQ47" i="11"/>
  <c r="AQ50" i="11"/>
  <c r="AQ52" i="11"/>
  <c r="AQ51" i="11"/>
  <c r="AQ49" i="11"/>
  <c r="BJ224" i="4"/>
  <c r="BJ204" i="4"/>
  <c r="BR204" i="4"/>
  <c r="BM204" i="4"/>
  <c r="BN205" i="4" s="1"/>
  <c r="BL204" i="4"/>
  <c r="BM205" i="4" s="1"/>
  <c r="BI224" i="4"/>
  <c r="AP172" i="4"/>
  <c r="AP173" i="4" s="1"/>
  <c r="AP174" i="4" s="1"/>
  <c r="BL224" i="4"/>
  <c r="BR224" i="4"/>
  <c r="W190" i="4"/>
  <c r="W191" i="4" s="1"/>
  <c r="W193" i="4" s="1"/>
  <c r="BI204" i="4"/>
  <c r="BJ205" i="4" s="1"/>
  <c r="AE3" i="11" a="1"/>
  <c r="AE6" i="11" s="1"/>
  <c r="AF6" i="11" s="1"/>
  <c r="BK102" i="4"/>
  <c r="BN204" i="4"/>
  <c r="BO205" i="4" s="1"/>
  <c r="BN102" i="4"/>
  <c r="AP134" i="4"/>
  <c r="BA134" i="4" s="1"/>
  <c r="Z204" i="4"/>
  <c r="AA205" i="4" s="1"/>
  <c r="AE204" i="4"/>
  <c r="AF205" i="4" s="1"/>
  <c r="AA224" i="4"/>
  <c r="AE172" i="4"/>
  <c r="AC172" i="4"/>
  <c r="W224" i="4"/>
  <c r="W204" i="4"/>
  <c r="W206" i="4" s="1"/>
  <c r="W207" i="4" s="1"/>
  <c r="X208" i="4" s="1"/>
  <c r="AY224" i="4"/>
  <c r="AY204" i="4"/>
  <c r="AW224" i="4"/>
  <c r="AT224" i="4"/>
  <c r="AP213" i="4"/>
  <c r="AQ214" i="4" s="1"/>
  <c r="AP228" i="4"/>
  <c r="BA228" i="4" s="1"/>
  <c r="AQ213" i="4"/>
  <c r="AQ215" i="4" s="1"/>
  <c r="AQ216" i="4" s="1"/>
  <c r="AR217" i="4" s="1"/>
  <c r="AD190" i="4"/>
  <c r="AD191" i="4" s="1"/>
  <c r="AD195" i="4" s="1"/>
  <c r="AC224" i="4"/>
  <c r="AD172" i="4"/>
  <c r="AC204" i="4"/>
  <c r="AD205" i="4" s="1"/>
  <c r="W213" i="4"/>
  <c r="X214" i="4" s="1"/>
  <c r="AD134" i="4"/>
  <c r="W172" i="4"/>
  <c r="W173" i="4" s="1"/>
  <c r="W175" i="4" s="1"/>
  <c r="W134" i="4"/>
  <c r="AG134" i="4" s="1"/>
  <c r="AC228" i="4"/>
  <c r="AC190" i="4"/>
  <c r="AT204" i="4"/>
  <c r="AU205" i="4" s="1"/>
  <c r="AW204" i="4"/>
  <c r="AX205" i="4" s="1"/>
  <c r="AQ228" i="4"/>
  <c r="AQ172" i="4"/>
  <c r="I78" i="4"/>
  <c r="I172" i="4" s="1"/>
  <c r="AD204" i="4"/>
  <c r="AE205" i="4" s="1"/>
  <c r="AD224" i="4"/>
  <c r="Z224" i="4"/>
  <c r="P190" i="9"/>
  <c r="AQ190" i="4"/>
  <c r="AQ224" i="4"/>
  <c r="AW134" i="4"/>
  <c r="AQ204" i="4"/>
  <c r="AR205" i="4" s="1"/>
  <c r="AF190" i="4"/>
  <c r="AF191" i="4" s="1"/>
  <c r="AF193" i="4" s="1"/>
  <c r="AF172" i="4"/>
  <c r="AF173" i="4" s="1"/>
  <c r="AF174" i="4" s="1"/>
  <c r="D78" i="4"/>
  <c r="D190" i="4" s="1"/>
  <c r="M78" i="4"/>
  <c r="M134" i="4" s="1"/>
  <c r="E74" i="4"/>
  <c r="E102" i="4" s="1"/>
  <c r="R191" i="9" s="1"/>
  <c r="L78" i="4"/>
  <c r="L172" i="4" s="1"/>
  <c r="AW213" i="4"/>
  <c r="AW215" i="4" s="1"/>
  <c r="AW216" i="4" s="1"/>
  <c r="AX217" i="4" s="1"/>
  <c r="AW228" i="4"/>
  <c r="AW190" i="4"/>
  <c r="AF213" i="4"/>
  <c r="AF215" i="4" s="1"/>
  <c r="AF216" i="4" s="1"/>
  <c r="AF228" i="4"/>
  <c r="V98" i="4"/>
  <c r="E53" i="9" s="1"/>
  <c r="F53" i="9" s="1"/>
  <c r="O3" i="11" a="1"/>
  <c r="O8" i="11" s="1"/>
  <c r="P8" i="11" s="1"/>
  <c r="V99" i="4"/>
  <c r="K74" i="4"/>
  <c r="K102" i="4" s="1"/>
  <c r="X191" i="9" s="1"/>
  <c r="AU3" i="11" a="1"/>
  <c r="AU9" i="11" s="1"/>
  <c r="AV9" i="11" s="1"/>
  <c r="CT98" i="4"/>
  <c r="E173" i="9" s="1"/>
  <c r="F173" i="9" s="1"/>
  <c r="CA99" i="4"/>
  <c r="BJ118" i="4"/>
  <c r="BM118" i="4"/>
  <c r="BK118" i="4"/>
  <c r="BK181" i="4" s="1"/>
  <c r="BG98" i="4"/>
  <c r="BP118" i="4"/>
  <c r="BP181" i="4" s="1"/>
  <c r="BN118" i="4"/>
  <c r="BQ118" i="4"/>
  <c r="BO118" i="4"/>
  <c r="BO139" i="4" s="1"/>
  <c r="BR118" i="4"/>
  <c r="BR139" i="4" s="1"/>
  <c r="BL118" i="4"/>
  <c r="BL181" i="4" s="1"/>
  <c r="BI118" i="4"/>
  <c r="BI181" i="4" s="1"/>
  <c r="BQ213" i="4"/>
  <c r="BQ190" i="4"/>
  <c r="BQ172" i="4"/>
  <c r="BQ228" i="4"/>
  <c r="BQ134" i="4"/>
  <c r="BM190" i="4"/>
  <c r="BM213" i="4"/>
  <c r="BM134" i="4"/>
  <c r="BM228" i="4"/>
  <c r="BM172" i="4"/>
  <c r="BJ213" i="4"/>
  <c r="BJ134" i="4"/>
  <c r="BJ172" i="4"/>
  <c r="BJ228" i="4"/>
  <c r="BJ190" i="4"/>
  <c r="BO204" i="4"/>
  <c r="BO224" i="4"/>
  <c r="AC3" i="11" a="1"/>
  <c r="BP204" i="4"/>
  <c r="BP224" i="4"/>
  <c r="BK134" i="4"/>
  <c r="BK228" i="4"/>
  <c r="BK190" i="4"/>
  <c r="BK172" i="4"/>
  <c r="BK213" i="4"/>
  <c r="BN190" i="4"/>
  <c r="BN172" i="4"/>
  <c r="BN213" i="4"/>
  <c r="BN134" i="4"/>
  <c r="BN228" i="4"/>
  <c r="BR190" i="4"/>
  <c r="BR172" i="4"/>
  <c r="BR228" i="4"/>
  <c r="BR134" i="4"/>
  <c r="BR213" i="4"/>
  <c r="BR215" i="4" s="1"/>
  <c r="BR216" i="4" s="1"/>
  <c r="AB3" i="11" a="1"/>
  <c r="BP172" i="4"/>
  <c r="BP190" i="4"/>
  <c r="BP134" i="4"/>
  <c r="BP228" i="4"/>
  <c r="BP213" i="4"/>
  <c r="BH99" i="4"/>
  <c r="BR205" i="4"/>
  <c r="BH98" i="4"/>
  <c r="E113" i="9" s="1"/>
  <c r="F113" i="9" s="1"/>
  <c r="BK205" i="4"/>
  <c r="BI190" i="4"/>
  <c r="BI213" i="4"/>
  <c r="BI134" i="4"/>
  <c r="BI228" i="4"/>
  <c r="BT228" i="4" s="1"/>
  <c r="BI172" i="4"/>
  <c r="BL134" i="4"/>
  <c r="BL190" i="4"/>
  <c r="BL228" i="4"/>
  <c r="BL172" i="4"/>
  <c r="BL213" i="4"/>
  <c r="BO134" i="4"/>
  <c r="BO228" i="4"/>
  <c r="BO213" i="4"/>
  <c r="BO172" i="4"/>
  <c r="BO190" i="4"/>
  <c r="BK204" i="4"/>
  <c r="BK224" i="4"/>
  <c r="AE45" i="11"/>
  <c r="AE43" i="11"/>
  <c r="AE50" i="11"/>
  <c r="AE47" i="11"/>
  <c r="AE44" i="11"/>
  <c r="AE49" i="11"/>
  <c r="AE51" i="11"/>
  <c r="AE48" i="11"/>
  <c r="AE53" i="11"/>
  <c r="AE46" i="11"/>
  <c r="AE52" i="11"/>
  <c r="BL109" i="4"/>
  <c r="BL130" i="4" s="1"/>
  <c r="BJ109" i="4"/>
  <c r="BO109" i="4"/>
  <c r="BO163" i="4" s="1"/>
  <c r="BI109" i="4"/>
  <c r="BI163" i="4" s="1"/>
  <c r="BP109" i="4"/>
  <c r="BP163" i="4" s="1"/>
  <c r="BN109" i="4"/>
  <c r="BN163" i="4" s="1"/>
  <c r="BM109" i="4"/>
  <c r="BK109" i="4"/>
  <c r="BK163" i="4" s="1"/>
  <c r="BR109" i="4"/>
  <c r="BR163" i="4" s="1"/>
  <c r="BQ109" i="4"/>
  <c r="AX213" i="4"/>
  <c r="AX228" i="4"/>
  <c r="AX134" i="4"/>
  <c r="AX172" i="4"/>
  <c r="AX190" i="4"/>
  <c r="AU204" i="4"/>
  <c r="AU224" i="4"/>
  <c r="AV213" i="4"/>
  <c r="AV228" i="4"/>
  <c r="AV134" i="4"/>
  <c r="AV172" i="4"/>
  <c r="AV190" i="4"/>
  <c r="AY173" i="4"/>
  <c r="AY176" i="4" s="1"/>
  <c r="AQ38" i="11"/>
  <c r="AQ32" i="11"/>
  <c r="AQ37" i="11"/>
  <c r="AQ29" i="11"/>
  <c r="AQ31" i="11"/>
  <c r="AQ33" i="11"/>
  <c r="AQ34" i="11"/>
  <c r="AQ30" i="11"/>
  <c r="AQ35" i="11"/>
  <c r="AQ36" i="11"/>
  <c r="AQ39" i="11"/>
  <c r="AR204" i="4"/>
  <c r="AR224" i="4"/>
  <c r="AU213" i="4"/>
  <c r="AU172" i="4"/>
  <c r="AU228" i="4"/>
  <c r="AU134" i="4"/>
  <c r="AU190" i="4"/>
  <c r="AS118" i="4"/>
  <c r="AQ118" i="4"/>
  <c r="AP118" i="4"/>
  <c r="AT118" i="4"/>
  <c r="AU118" i="4"/>
  <c r="AU139" i="4" s="1"/>
  <c r="AY118" i="4"/>
  <c r="AR118" i="4"/>
  <c r="AR181" i="4" s="1"/>
  <c r="AW118" i="4"/>
  <c r="AV118" i="4"/>
  <c r="AV181" i="4" s="1"/>
  <c r="AN98" i="4"/>
  <c r="AX118" i="4"/>
  <c r="AT190" i="4"/>
  <c r="AT134" i="4"/>
  <c r="AT213" i="4"/>
  <c r="AT172" i="4"/>
  <c r="AT228" i="4"/>
  <c r="AT205" i="4"/>
  <c r="W3" i="11" a="1"/>
  <c r="AS190" i="4"/>
  <c r="AS213" i="4"/>
  <c r="AS172" i="4"/>
  <c r="AS134" i="4"/>
  <c r="AS228" i="4"/>
  <c r="AP191" i="4"/>
  <c r="AP195" i="4" s="1"/>
  <c r="AO98" i="4"/>
  <c r="E83" i="9" s="1"/>
  <c r="F83" i="9" s="1"/>
  <c r="AV204" i="4"/>
  <c r="AV224" i="4"/>
  <c r="AO99" i="4"/>
  <c r="T3" i="11" a="1"/>
  <c r="AY191" i="4"/>
  <c r="AY194" i="4" s="1"/>
  <c r="AR190" i="4"/>
  <c r="AR213" i="4"/>
  <c r="AR228" i="4"/>
  <c r="AR172" i="4"/>
  <c r="AR134" i="4"/>
  <c r="T15" i="11"/>
  <c r="AR109" i="4"/>
  <c r="AR130" i="4" s="1"/>
  <c r="AS109" i="4"/>
  <c r="AV109" i="4"/>
  <c r="AV163" i="4" s="1"/>
  <c r="AW109" i="4"/>
  <c r="AP109" i="4"/>
  <c r="AQ109" i="4"/>
  <c r="AT109" i="4"/>
  <c r="AU109" i="4"/>
  <c r="AU163" i="4" s="1"/>
  <c r="AX109" i="4"/>
  <c r="AY109" i="4"/>
  <c r="U3" i="11" a="1"/>
  <c r="AA190" i="4"/>
  <c r="AA172" i="4"/>
  <c r="AA213" i="4"/>
  <c r="AA228" i="4"/>
  <c r="AA134" i="4"/>
  <c r="AB224" i="4"/>
  <c r="AB204" i="4"/>
  <c r="Y172" i="4"/>
  <c r="Y213" i="4"/>
  <c r="Y190" i="4"/>
  <c r="Y228" i="4"/>
  <c r="Y134" i="4"/>
  <c r="AA118" i="4"/>
  <c r="Z118" i="4"/>
  <c r="AE118" i="4"/>
  <c r="X118" i="4"/>
  <c r="X139" i="4" s="1"/>
  <c r="Y118" i="4"/>
  <c r="Y181" i="4" s="1"/>
  <c r="AC118" i="4"/>
  <c r="W118" i="4"/>
  <c r="AD118" i="4"/>
  <c r="U98" i="4"/>
  <c r="AB118" i="4"/>
  <c r="AB139" i="4" s="1"/>
  <c r="AF118" i="4"/>
  <c r="M3" i="11" a="1"/>
  <c r="AB213" i="4"/>
  <c r="AB190" i="4"/>
  <c r="AB172" i="4"/>
  <c r="AB228" i="4"/>
  <c r="AB134" i="4"/>
  <c r="L3" i="11" a="1"/>
  <c r="AD214" i="4"/>
  <c r="AC215" i="4"/>
  <c r="AC216" i="4" s="1"/>
  <c r="AD217" i="4" s="1"/>
  <c r="AC109" i="4"/>
  <c r="AD109" i="4"/>
  <c r="AF109" i="4"/>
  <c r="AA109" i="4"/>
  <c r="AB109" i="4"/>
  <c r="AB130" i="4" s="1"/>
  <c r="L15" i="11"/>
  <c r="Y109" i="4"/>
  <c r="Y130" i="4" s="1"/>
  <c r="Z109" i="4"/>
  <c r="AE109" i="4"/>
  <c r="W109" i="4"/>
  <c r="X109" i="4"/>
  <c r="X163" i="4" s="1"/>
  <c r="X228" i="4"/>
  <c r="X190" i="4"/>
  <c r="X172" i="4"/>
  <c r="X134" i="4"/>
  <c r="X213" i="4"/>
  <c r="X204" i="4"/>
  <c r="X224" i="4"/>
  <c r="Z228" i="4"/>
  <c r="Z134" i="4"/>
  <c r="Z190" i="4"/>
  <c r="Z172" i="4"/>
  <c r="Z213" i="4"/>
  <c r="AK38" i="11"/>
  <c r="AK36" i="11"/>
  <c r="AK33" i="11"/>
  <c r="AK31" i="11"/>
  <c r="AK29" i="11"/>
  <c r="AK30" i="11"/>
  <c r="AK35" i="11"/>
  <c r="AK37" i="11"/>
  <c r="AK34" i="11"/>
  <c r="AK39" i="11"/>
  <c r="AK32" i="11"/>
  <c r="Y204" i="4"/>
  <c r="Y224" i="4"/>
  <c r="AE214" i="4"/>
  <c r="I85" i="4"/>
  <c r="I86" i="4"/>
  <c r="C11" i="8"/>
  <c r="D82" i="4"/>
  <c r="D81" i="4"/>
  <c r="M85" i="4"/>
  <c r="M86" i="4"/>
  <c r="B86" i="4"/>
  <c r="B85" i="4"/>
  <c r="F91" i="7"/>
  <c r="F90" i="7"/>
  <c r="C90" i="4"/>
  <c r="C91" i="4"/>
  <c r="E82" i="4"/>
  <c r="C15" i="8"/>
  <c r="E81" i="4"/>
  <c r="C86" i="4"/>
  <c r="C85" i="4"/>
  <c r="I95" i="4"/>
  <c r="I94" i="4"/>
  <c r="G78" i="4"/>
  <c r="D82" i="7"/>
  <c r="D81" i="7"/>
  <c r="J74" i="4"/>
  <c r="J102" i="4" s="1"/>
  <c r="W191" i="9" s="1"/>
  <c r="F90" i="4"/>
  <c r="F91" i="4"/>
  <c r="C82" i="4"/>
  <c r="C81" i="4"/>
  <c r="C7" i="8"/>
  <c r="J78" i="4"/>
  <c r="E90" i="4"/>
  <c r="E91" i="4"/>
  <c r="D86" i="4"/>
  <c r="D85" i="4"/>
  <c r="E78" i="4"/>
  <c r="F78" i="4"/>
  <c r="J95" i="4"/>
  <c r="J94" i="4"/>
  <c r="G74" i="4"/>
  <c r="G102" i="4" s="1"/>
  <c r="T191" i="9" s="1"/>
  <c r="D90" i="7"/>
  <c r="D91" i="7"/>
  <c r="H90" i="4"/>
  <c r="H91" i="4"/>
  <c r="K86" i="4"/>
  <c r="K85" i="4"/>
  <c r="M95" i="4"/>
  <c r="M94" i="4"/>
  <c r="K94" i="4"/>
  <c r="K95" i="4"/>
  <c r="L90" i="4"/>
  <c r="L91" i="4"/>
  <c r="F81" i="4"/>
  <c r="F82" i="4"/>
  <c r="C19" i="8"/>
  <c r="D74" i="4"/>
  <c r="F81" i="7"/>
  <c r="F82" i="7"/>
  <c r="H74" i="4"/>
  <c r="H102" i="4" s="1"/>
  <c r="U191" i="9" s="1"/>
  <c r="D91" i="4"/>
  <c r="D90" i="4"/>
  <c r="E94" i="4"/>
  <c r="E95" i="4"/>
  <c r="H95" i="4"/>
  <c r="H94" i="4"/>
  <c r="D95" i="4"/>
  <c r="D94" i="4"/>
  <c r="H81" i="4"/>
  <c r="H82" i="4"/>
  <c r="C27" i="8"/>
  <c r="K90" i="4"/>
  <c r="K91" i="4"/>
  <c r="L74" i="4"/>
  <c r="L102" i="4" s="1"/>
  <c r="Y191" i="9" s="1"/>
  <c r="D172" i="4"/>
  <c r="D173" i="4" s="1"/>
  <c r="D177" i="4" s="1"/>
  <c r="C90" i="7"/>
  <c r="C91" i="7"/>
  <c r="L81" i="4"/>
  <c r="C43" i="8"/>
  <c r="L82" i="4"/>
  <c r="M90" i="4"/>
  <c r="M91" i="4"/>
  <c r="B91" i="7"/>
  <c r="B90" i="7"/>
  <c r="B92" i="7" s="1"/>
  <c r="B81" i="4"/>
  <c r="C3" i="8"/>
  <c r="B82" i="4"/>
  <c r="F86" i="4"/>
  <c r="F85" i="4"/>
  <c r="J90" i="4"/>
  <c r="J91" i="4"/>
  <c r="K78" i="4"/>
  <c r="E82" i="7"/>
  <c r="E81" i="7"/>
  <c r="AE29" i="11" a="1"/>
  <c r="I74" i="4"/>
  <c r="I102" i="4" s="1"/>
  <c r="V191" i="9" s="1"/>
  <c r="G94" i="4"/>
  <c r="G95" i="4"/>
  <c r="J86" i="4"/>
  <c r="J85" i="4"/>
  <c r="H85" i="4"/>
  <c r="H86" i="4"/>
  <c r="G85" i="4"/>
  <c r="G86" i="4"/>
  <c r="B91" i="4"/>
  <c r="B90" i="4"/>
  <c r="L85" i="4"/>
  <c r="L86" i="4"/>
  <c r="K81" i="4"/>
  <c r="K82" i="4"/>
  <c r="C39" i="8"/>
  <c r="F94" i="4"/>
  <c r="F95" i="4"/>
  <c r="I82" i="4"/>
  <c r="I81" i="4"/>
  <c r="C31" i="8"/>
  <c r="C81" i="7"/>
  <c r="C82" i="7"/>
  <c r="E91" i="7"/>
  <c r="E90" i="7"/>
  <c r="E92" i="7" s="1"/>
  <c r="B94" i="4"/>
  <c r="B95" i="4"/>
  <c r="H78" i="4"/>
  <c r="M74" i="4"/>
  <c r="M102" i="4" s="1"/>
  <c r="F74" i="4"/>
  <c r="F102" i="4" s="1"/>
  <c r="S191" i="9" s="1"/>
  <c r="G82" i="4"/>
  <c r="C23" i="8"/>
  <c r="G81" i="4"/>
  <c r="B81" i="7"/>
  <c r="B82" i="7"/>
  <c r="G90" i="4"/>
  <c r="G91" i="4"/>
  <c r="E86" i="4"/>
  <c r="E85" i="4"/>
  <c r="C95" i="4"/>
  <c r="C94" i="4"/>
  <c r="L94" i="4"/>
  <c r="L95" i="4"/>
  <c r="J81" i="4"/>
  <c r="C35" i="8"/>
  <c r="J82" i="4"/>
  <c r="C47" i="8"/>
  <c r="M82" i="4"/>
  <c r="M81" i="4"/>
  <c r="I90" i="4"/>
  <c r="I91" i="4"/>
  <c r="AU11" i="11"/>
  <c r="AV11" i="11" s="1"/>
  <c r="AU7" i="11"/>
  <c r="AV7" i="11" s="1"/>
  <c r="AU4" i="11"/>
  <c r="AV4" i="11" s="1"/>
  <c r="AU10" i="11"/>
  <c r="AV10" i="11" s="1"/>
  <c r="AU6" i="11"/>
  <c r="AV6" i="11" s="1"/>
  <c r="AK44" i="11"/>
  <c r="AK48" i="11"/>
  <c r="AK52" i="11"/>
  <c r="AK45" i="11"/>
  <c r="AK49" i="11"/>
  <c r="AK53" i="11"/>
  <c r="AK46" i="11"/>
  <c r="AK47" i="11"/>
  <c r="AK50" i="11"/>
  <c r="AK43" i="11"/>
  <c r="AK51" i="11"/>
  <c r="CF224" i="4"/>
  <c r="CF204" i="4"/>
  <c r="CE228" i="4"/>
  <c r="CE134" i="4"/>
  <c r="CE190" i="4"/>
  <c r="CE213" i="4"/>
  <c r="CE172" i="4"/>
  <c r="AK3" i="11" a="1"/>
  <c r="DB173" i="4"/>
  <c r="DB174" i="4" s="1"/>
  <c r="CJ224" i="4"/>
  <c r="CJ143" i="4"/>
  <c r="CJ139" i="4"/>
  <c r="CJ130" i="4"/>
  <c r="CJ204" i="4"/>
  <c r="CJ181" i="4"/>
  <c r="CJ163" i="4"/>
  <c r="CD224" i="4"/>
  <c r="CD204" i="4"/>
  <c r="CZ224" i="4"/>
  <c r="CZ204" i="4"/>
  <c r="CC172" i="4"/>
  <c r="CC134" i="4"/>
  <c r="CC190" i="4"/>
  <c r="CC213" i="4"/>
  <c r="CC228" i="4"/>
  <c r="CC118" i="4"/>
  <c r="CC181" i="4" s="1"/>
  <c r="CG118" i="4"/>
  <c r="CI118" i="4"/>
  <c r="CD118" i="4"/>
  <c r="CD139" i="4" s="1"/>
  <c r="CB118" i="4"/>
  <c r="CB181" i="4" s="1"/>
  <c r="CJ118" i="4"/>
  <c r="CE118" i="4"/>
  <c r="CE181" i="4" s="1"/>
  <c r="CK118" i="4"/>
  <c r="CF118" i="4"/>
  <c r="CF139" i="4" s="1"/>
  <c r="CH118" i="4"/>
  <c r="BZ98" i="4"/>
  <c r="CV214" i="4"/>
  <c r="CU215" i="4"/>
  <c r="CU216" i="4" s="1"/>
  <c r="CV217" i="4" s="1"/>
  <c r="DE217" i="4" s="1"/>
  <c r="DF218" i="4" s="1"/>
  <c r="CU173" i="4"/>
  <c r="CU175" i="4" s="1"/>
  <c r="CE204" i="4"/>
  <c r="CE224" i="4"/>
  <c r="CE109" i="4"/>
  <c r="CE163" i="4" s="1"/>
  <c r="CG109" i="4"/>
  <c r="CI109" i="4"/>
  <c r="CJ109" i="4"/>
  <c r="CF109" i="4"/>
  <c r="CF130" i="4" s="1"/>
  <c r="CB109" i="4"/>
  <c r="CB130" i="4" s="1"/>
  <c r="CK109" i="4"/>
  <c r="CC109" i="4"/>
  <c r="CH109" i="4"/>
  <c r="AJ15" i="11"/>
  <c r="CD109" i="4"/>
  <c r="CD130" i="4" s="1"/>
  <c r="CA98" i="4"/>
  <c r="E143" i="9" s="1"/>
  <c r="F143" i="9" s="1"/>
  <c r="DB191" i="4"/>
  <c r="DB193" i="4" s="1"/>
  <c r="CY224" i="4"/>
  <c r="CY204" i="4"/>
  <c r="CH215" i="4"/>
  <c r="CH216" i="4" s="1"/>
  <c r="CI217" i="4" s="1"/>
  <c r="CI214" i="4"/>
  <c r="DD130" i="4"/>
  <c r="DD163" i="4"/>
  <c r="DD181" i="4"/>
  <c r="DD224" i="4"/>
  <c r="DD139" i="4"/>
  <c r="DD143" i="4"/>
  <c r="DD204" i="4"/>
  <c r="DC173" i="4"/>
  <c r="DC174" i="4" s="1"/>
  <c r="AM3" i="11" a="1"/>
  <c r="CB224" i="4"/>
  <c r="CB204" i="4"/>
  <c r="CW173" i="4"/>
  <c r="CW174" i="4" s="1"/>
  <c r="CJ213" i="4"/>
  <c r="CJ134" i="4"/>
  <c r="CJ190" i="4"/>
  <c r="CJ172" i="4"/>
  <c r="CJ228" i="4"/>
  <c r="DA204" i="4"/>
  <c r="DA224" i="4"/>
  <c r="CW204" i="4"/>
  <c r="CW224" i="4"/>
  <c r="DE134" i="4"/>
  <c r="DF134" i="4"/>
  <c r="CV205" i="4"/>
  <c r="CV206" i="4" s="1"/>
  <c r="CV207" i="4" s="1"/>
  <c r="CW208" i="4" s="1"/>
  <c r="CU206" i="4"/>
  <c r="CU207" i="4" s="1"/>
  <c r="CV208" i="4" s="1"/>
  <c r="CY205" i="4"/>
  <c r="CV191" i="4"/>
  <c r="CV193" i="4" s="1"/>
  <c r="CW214" i="4"/>
  <c r="CV215" i="4"/>
  <c r="CV216" i="4" s="1"/>
  <c r="CW217" i="4" s="1"/>
  <c r="CK204" i="4"/>
  <c r="CK181" i="4"/>
  <c r="CK163" i="4"/>
  <c r="CK224" i="4"/>
  <c r="CK143" i="4"/>
  <c r="CK139" i="4"/>
  <c r="CK130" i="4"/>
  <c r="CT99" i="4"/>
  <c r="CF190" i="4"/>
  <c r="CF213" i="4"/>
  <c r="CF228" i="4"/>
  <c r="CF134" i="4"/>
  <c r="CF172" i="4"/>
  <c r="CY215" i="4"/>
  <c r="CY216" i="4" s="1"/>
  <c r="CZ217" i="4" s="1"/>
  <c r="CZ214" i="4"/>
  <c r="CJ205" i="4"/>
  <c r="CG172" i="4"/>
  <c r="CG134" i="4"/>
  <c r="CG190" i="4"/>
  <c r="CG228" i="4"/>
  <c r="CG213" i="4"/>
  <c r="DC215" i="4"/>
  <c r="DC216" i="4" s="1"/>
  <c r="DD217" i="4" s="1"/>
  <c r="DD214" i="4"/>
  <c r="DD173" i="4"/>
  <c r="DD177" i="4" s="1"/>
  <c r="AS3" i="11" a="1"/>
  <c r="CZ213" i="4"/>
  <c r="CZ228" i="4"/>
  <c r="CZ172" i="4"/>
  <c r="CZ134" i="4"/>
  <c r="CZ190" i="4"/>
  <c r="CY191" i="4" s="1"/>
  <c r="CY192" i="4" s="1"/>
  <c r="CD134" i="4"/>
  <c r="CD228" i="4"/>
  <c r="CD172" i="4"/>
  <c r="CD213" i="4"/>
  <c r="CD190" i="4"/>
  <c r="CV173" i="4"/>
  <c r="CV174" i="4" s="1"/>
  <c r="DC163" i="4"/>
  <c r="DC143" i="4"/>
  <c r="DC224" i="4"/>
  <c r="DC130" i="4"/>
  <c r="DC204" i="4"/>
  <c r="CI190" i="4"/>
  <c r="CH191" i="4" s="1"/>
  <c r="CI228" i="4"/>
  <c r="CI172" i="4"/>
  <c r="CI213" i="4"/>
  <c r="CI134" i="4"/>
  <c r="CX214" i="4"/>
  <c r="CW215" i="4"/>
  <c r="CW216" i="4" s="1"/>
  <c r="CX217" i="4" s="1"/>
  <c r="DA190" i="4"/>
  <c r="DA228" i="4"/>
  <c r="DA134" i="4"/>
  <c r="DA213" i="4"/>
  <c r="DA172" i="4"/>
  <c r="DB224" i="4"/>
  <c r="DB204" i="4"/>
  <c r="CH224" i="4"/>
  <c r="CH204" i="4"/>
  <c r="CH181" i="4"/>
  <c r="CH130" i="4"/>
  <c r="CH163" i="4"/>
  <c r="CH139" i="4"/>
  <c r="CK172" i="4"/>
  <c r="CK134" i="4"/>
  <c r="CK190" i="4"/>
  <c r="CK228" i="4"/>
  <c r="CK213" i="4"/>
  <c r="CK215" i="4" s="1"/>
  <c r="CK216" i="4" s="1"/>
  <c r="CB134" i="4"/>
  <c r="CB228" i="4"/>
  <c r="CM228" i="4" s="1"/>
  <c r="CB213" i="4"/>
  <c r="CB172" i="4"/>
  <c r="CB190" i="4"/>
  <c r="CX173" i="4"/>
  <c r="CX176" i="4" s="1"/>
  <c r="CY214" i="4"/>
  <c r="CX215" i="4"/>
  <c r="CX216" i="4" s="1"/>
  <c r="CY217" i="4" s="1"/>
  <c r="CU191" i="4"/>
  <c r="CU195" i="4" s="1"/>
  <c r="AR15" i="11"/>
  <c r="CY109" i="4"/>
  <c r="CY130" i="4" s="1"/>
  <c r="DB109" i="4"/>
  <c r="DB130" i="4" s="1"/>
  <c r="DD109" i="4"/>
  <c r="CZ109" i="4"/>
  <c r="CZ163" i="4" s="1"/>
  <c r="DC109" i="4"/>
  <c r="CU109" i="4"/>
  <c r="DA109" i="4"/>
  <c r="DA163" i="4" s="1"/>
  <c r="CX109" i="4"/>
  <c r="CW109" i="4"/>
  <c r="CW130" i="4" s="1"/>
  <c r="CV109" i="4"/>
  <c r="CC204" i="4"/>
  <c r="CC224" i="4"/>
  <c r="CC130" i="4"/>
  <c r="CC163" i="4"/>
  <c r="AJ3" i="11" a="1"/>
  <c r="CU118" i="4"/>
  <c r="CY118" i="4"/>
  <c r="CY181" i="4" s="1"/>
  <c r="DB118" i="4"/>
  <c r="DB139" i="4" s="1"/>
  <c r="CV118" i="4"/>
  <c r="CZ118" i="4"/>
  <c r="CZ181" i="4" s="1"/>
  <c r="DC118" i="4"/>
  <c r="DC181" i="4" s="1"/>
  <c r="CW118" i="4"/>
  <c r="CW139" i="4" s="1"/>
  <c r="DD118" i="4"/>
  <c r="CX118" i="4"/>
  <c r="DA118" i="4"/>
  <c r="DA181" i="4" s="1"/>
  <c r="CS98" i="4"/>
  <c r="DC214" i="4"/>
  <c r="DB215" i="4"/>
  <c r="DB216" i="4" s="1"/>
  <c r="DC217" i="4" s="1"/>
  <c r="CG204" i="4"/>
  <c r="CG181" i="4"/>
  <c r="CG224" i="4"/>
  <c r="CG139" i="4"/>
  <c r="CG163" i="4"/>
  <c r="CG130" i="4"/>
  <c r="CW191" i="4"/>
  <c r="CW192" i="4" s="1"/>
  <c r="AR3" i="11" a="1"/>
  <c r="CW205" i="4"/>
  <c r="D102" i="4" l="1"/>
  <c r="Q191" i="9" s="1"/>
  <c r="AF214" i="4"/>
  <c r="N194" i="9"/>
  <c r="O195" i="9"/>
  <c r="N192" i="9"/>
  <c r="O193" i="9"/>
  <c r="N198" i="9"/>
  <c r="O199" i="9"/>
  <c r="N196" i="9"/>
  <c r="O197" i="9"/>
  <c r="AX206" i="4"/>
  <c r="AX207" i="4" s="1"/>
  <c r="AY208" i="4" s="1"/>
  <c r="DD191" i="4"/>
  <c r="DD193" i="4" s="1"/>
  <c r="AF206" i="4"/>
  <c r="AF207" i="4" s="1"/>
  <c r="AP206" i="4"/>
  <c r="AP207" i="4" s="1"/>
  <c r="AQ208" i="4" s="1"/>
  <c r="X205" i="4"/>
  <c r="X206" i="4" s="1"/>
  <c r="X207" i="4" s="1"/>
  <c r="Y208" i="4" s="1"/>
  <c r="BJ206" i="4"/>
  <c r="BJ207" i="4" s="1"/>
  <c r="BK208" i="4" s="1"/>
  <c r="BR206" i="4"/>
  <c r="BR207" i="4" s="1"/>
  <c r="AX214" i="4"/>
  <c r="W215" i="4"/>
  <c r="W216" i="4" s="1"/>
  <c r="X217" i="4" s="1"/>
  <c r="AG217" i="4" s="1"/>
  <c r="AH218" i="4" s="1"/>
  <c r="AA206" i="4"/>
  <c r="AA207" i="4" s="1"/>
  <c r="AB208" i="4" s="1"/>
  <c r="AZ134" i="4"/>
  <c r="AU8" i="11"/>
  <c r="AV8" i="11" s="1"/>
  <c r="AS48" i="11" s="1"/>
  <c r="AU5" i="11"/>
  <c r="AV5" i="11" s="1"/>
  <c r="AT45" i="11" s="1"/>
  <c r="AU3" i="11"/>
  <c r="AV3" i="11" s="1"/>
  <c r="AT43" i="11" s="1"/>
  <c r="AU13" i="11"/>
  <c r="AV13" i="11" s="1"/>
  <c r="AT53" i="11" s="1"/>
  <c r="AU12" i="11"/>
  <c r="AV12" i="11" s="1"/>
  <c r="AS52" i="11" s="1"/>
  <c r="DC139" i="4"/>
  <c r="CB163" i="4"/>
  <c r="CE139" i="4"/>
  <c r="AE13" i="11"/>
  <c r="AF13" i="11" s="1"/>
  <c r="AG53" i="11" s="1"/>
  <c r="CY163" i="4"/>
  <c r="CY164" i="4" s="1"/>
  <c r="CY167" i="4" s="1"/>
  <c r="DF224" i="4"/>
  <c r="O173" i="9" s="1"/>
  <c r="CW181" i="4"/>
  <c r="CZ130" i="4"/>
  <c r="BK139" i="4"/>
  <c r="DB181" i="4"/>
  <c r="DA182" i="4" s="1"/>
  <c r="DA183" i="4" s="1"/>
  <c r="CE130" i="4"/>
  <c r="CF163" i="4"/>
  <c r="AE5" i="11"/>
  <c r="AF5" i="11" s="1"/>
  <c r="AG45" i="11" s="1"/>
  <c r="AE7" i="11"/>
  <c r="AF7" i="11" s="1"/>
  <c r="AG47" i="11" s="1"/>
  <c r="AE12" i="11"/>
  <c r="AF12" i="11" s="1"/>
  <c r="AH52" i="11" s="1"/>
  <c r="BM206" i="4"/>
  <c r="BM207" i="4" s="1"/>
  <c r="BN208" i="4" s="1"/>
  <c r="AE10" i="11"/>
  <c r="AF10" i="11" s="1"/>
  <c r="AG50" i="11" s="1"/>
  <c r="AE9" i="11"/>
  <c r="AF9" i="11" s="1"/>
  <c r="AG49" i="11" s="1"/>
  <c r="AE8" i="11"/>
  <c r="AF8" i="11" s="1"/>
  <c r="AH48" i="11" s="1"/>
  <c r="AE3" i="11"/>
  <c r="AF3" i="11" s="1"/>
  <c r="AH43" i="11" s="1"/>
  <c r="AE11" i="11"/>
  <c r="AF11" i="11" s="1"/>
  <c r="AG51" i="11" s="1"/>
  <c r="BN206" i="4"/>
  <c r="BN207" i="4" s="1"/>
  <c r="BO208" i="4" s="1"/>
  <c r="BI130" i="4"/>
  <c r="BL139" i="4"/>
  <c r="CX181" i="4"/>
  <c r="CX182" i="4" s="1"/>
  <c r="CX139" i="4"/>
  <c r="CI163" i="4"/>
  <c r="CH164" i="4" s="1"/>
  <c r="CH165" i="4" s="1"/>
  <c r="CI130" i="4"/>
  <c r="CZ139" i="4"/>
  <c r="CD163" i="4"/>
  <c r="CV139" i="4"/>
  <c r="CV181" i="4"/>
  <c r="CV163" i="4"/>
  <c r="CV130" i="4"/>
  <c r="CU163" i="4"/>
  <c r="CU130" i="4"/>
  <c r="DB163" i="4"/>
  <c r="DB164" i="4" s="1"/>
  <c r="DB165" i="4" s="1"/>
  <c r="CW163" i="4"/>
  <c r="DA130" i="4"/>
  <c r="DA139" i="4"/>
  <c r="CB139" i="4"/>
  <c r="CD181" i="4"/>
  <c r="CC182" i="4" s="1"/>
  <c r="CC186" i="4" s="1"/>
  <c r="CF181" i="4"/>
  <c r="CC139" i="4"/>
  <c r="CM224" i="4"/>
  <c r="O143" i="9" s="1"/>
  <c r="CI181" i="4"/>
  <c r="CI139" i="4"/>
  <c r="CU181" i="4"/>
  <c r="CU139" i="4"/>
  <c r="CX130" i="4"/>
  <c r="CX163" i="4"/>
  <c r="CY139" i="4"/>
  <c r="BI139" i="4"/>
  <c r="BN164" i="4"/>
  <c r="BN168" i="4" s="1"/>
  <c r="BI206" i="4"/>
  <c r="BI207" i="4" s="1"/>
  <c r="BJ208" i="4" s="1"/>
  <c r="BP139" i="4"/>
  <c r="BR181" i="4"/>
  <c r="BR182" i="4" s="1"/>
  <c r="BR183" i="4" s="1"/>
  <c r="BR164" i="4"/>
  <c r="BR167" i="4" s="1"/>
  <c r="BK130" i="4"/>
  <c r="BP130" i="4"/>
  <c r="BO181" i="4"/>
  <c r="BO182" i="4" s="1"/>
  <c r="BO184" i="4" s="1"/>
  <c r="BQ139" i="4"/>
  <c r="BQ181" i="4"/>
  <c r="BN130" i="4"/>
  <c r="BL163" i="4"/>
  <c r="BR130" i="4"/>
  <c r="BM130" i="4"/>
  <c r="BM163" i="4"/>
  <c r="BM164" i="4" s="1"/>
  <c r="BM167" i="4" s="1"/>
  <c r="BO130" i="4"/>
  <c r="BN139" i="4"/>
  <c r="BN181" i="4"/>
  <c r="BM181" i="4"/>
  <c r="BM139" i="4"/>
  <c r="BT224" i="4"/>
  <c r="O113" i="9" s="1"/>
  <c r="BQ130" i="4"/>
  <c r="BQ163" i="4"/>
  <c r="BQ164" i="4" s="1"/>
  <c r="BQ165" i="4" s="1"/>
  <c r="BJ130" i="4"/>
  <c r="BJ163" i="4"/>
  <c r="BI164" i="4" s="1"/>
  <c r="BJ181" i="4"/>
  <c r="BI182" i="4" s="1"/>
  <c r="BJ139" i="4"/>
  <c r="AE4" i="11"/>
  <c r="AF4" i="11" s="1"/>
  <c r="AH44" i="11" s="1"/>
  <c r="AY206" i="4"/>
  <c r="AY207" i="4" s="1"/>
  <c r="M213" i="4"/>
  <c r="M215" i="4" s="1"/>
  <c r="M216" i="4" s="1"/>
  <c r="AE206" i="4"/>
  <c r="AE207" i="4" s="1"/>
  <c r="AF208" i="4" s="1"/>
  <c r="AC173" i="4"/>
  <c r="AC175" i="4" s="1"/>
  <c r="AE191" i="4"/>
  <c r="AE193" i="4" s="1"/>
  <c r="AC191" i="4"/>
  <c r="AC194" i="4" s="1"/>
  <c r="AP215" i="4"/>
  <c r="AP216" i="4" s="1"/>
  <c r="AQ217" i="4" s="1"/>
  <c r="AZ217" i="4" s="1"/>
  <c r="BA218" i="4" s="1"/>
  <c r="D228" i="4"/>
  <c r="O228" i="4" s="1"/>
  <c r="D213" i="4"/>
  <c r="D215" i="4" s="1"/>
  <c r="D216" i="4" s="1"/>
  <c r="E217" i="4" s="1"/>
  <c r="N217" i="4" s="1"/>
  <c r="O218" i="4" s="1"/>
  <c r="D134" i="4"/>
  <c r="N134" i="4" s="1"/>
  <c r="AT206" i="4"/>
  <c r="AT207" i="4" s="1"/>
  <c r="AU208" i="4" s="1"/>
  <c r="AR214" i="4"/>
  <c r="O5" i="11"/>
  <c r="P5" i="11" s="1"/>
  <c r="AD173" i="4"/>
  <c r="AD176" i="4" s="1"/>
  <c r="O3" i="11"/>
  <c r="P3" i="11" s="1"/>
  <c r="K224" i="4"/>
  <c r="K204" i="4"/>
  <c r="L205" i="4" s="1"/>
  <c r="AH134" i="4"/>
  <c r="AD206" i="4"/>
  <c r="AD207" i="4" s="1"/>
  <c r="AE208" i="4" s="1"/>
  <c r="O6" i="11"/>
  <c r="P6" i="11" s="1"/>
  <c r="I228" i="4"/>
  <c r="I190" i="4"/>
  <c r="I213" i="4"/>
  <c r="I215" i="4" s="1"/>
  <c r="I216" i="4" s="1"/>
  <c r="J217" i="4" s="1"/>
  <c r="E204" i="4"/>
  <c r="F205" i="4" s="1"/>
  <c r="I134" i="4"/>
  <c r="AE173" i="4"/>
  <c r="AE176" i="4" s="1"/>
  <c r="E224" i="4"/>
  <c r="AQ206" i="4"/>
  <c r="AQ207" i="4" s="1"/>
  <c r="AR208" i="4" s="1"/>
  <c r="L134" i="4"/>
  <c r="M228" i="4"/>
  <c r="L213" i="4"/>
  <c r="L215" i="4" s="1"/>
  <c r="L216" i="4" s="1"/>
  <c r="M217" i="4" s="1"/>
  <c r="M172" i="4"/>
  <c r="L173" i="4" s="1"/>
  <c r="L177" i="4" s="1"/>
  <c r="M190" i="4"/>
  <c r="M191" i="4" s="1"/>
  <c r="M195" i="4" s="1"/>
  <c r="O4" i="11"/>
  <c r="P4" i="11" s="1"/>
  <c r="O13" i="11"/>
  <c r="P13" i="11" s="1"/>
  <c r="O11" i="11"/>
  <c r="P11" i="11" s="1"/>
  <c r="O12" i="11"/>
  <c r="P12" i="11" s="1"/>
  <c r="O9" i="11"/>
  <c r="P9" i="11" s="1"/>
  <c r="O10" i="11"/>
  <c r="P10" i="11" s="1"/>
  <c r="O7" i="11"/>
  <c r="P7" i="11" s="1"/>
  <c r="P191" i="9"/>
  <c r="O190" i="9"/>
  <c r="Y139" i="4"/>
  <c r="C99" i="4"/>
  <c r="AV139" i="4"/>
  <c r="Y163" i="4"/>
  <c r="X164" i="4" s="1"/>
  <c r="X165" i="4" s="1"/>
  <c r="X130" i="4"/>
  <c r="L190" i="4"/>
  <c r="L228" i="4"/>
  <c r="W195" i="4"/>
  <c r="AH224" i="4"/>
  <c r="O53" i="9" s="1"/>
  <c r="CU192" i="4"/>
  <c r="D176" i="4"/>
  <c r="W192" i="4"/>
  <c r="CX174" i="4"/>
  <c r="AB181" i="4"/>
  <c r="AP176" i="4"/>
  <c r="AU130" i="4"/>
  <c r="AR163" i="4"/>
  <c r="CX177" i="4"/>
  <c r="X181" i="4"/>
  <c r="X182" i="4" s="1"/>
  <c r="X183" i="4" s="1"/>
  <c r="BA224" i="4"/>
  <c r="O83" i="9" s="1"/>
  <c r="AA130" i="4"/>
  <c r="AA163" i="4"/>
  <c r="AF139" i="4"/>
  <c r="AF181" i="4"/>
  <c r="AY130" i="4"/>
  <c r="AY163" i="4"/>
  <c r="AQ163" i="4"/>
  <c r="AQ130" i="4"/>
  <c r="AS130" i="4"/>
  <c r="AS163" i="4"/>
  <c r="AS139" i="4"/>
  <c r="AS181" i="4"/>
  <c r="AR182" i="4" s="1"/>
  <c r="AR183" i="4" s="1"/>
  <c r="AE139" i="4"/>
  <c r="AE181" i="4"/>
  <c r="D174" i="4"/>
  <c r="D175" i="4"/>
  <c r="W177" i="4"/>
  <c r="W194" i="4"/>
  <c r="AF163" i="4"/>
  <c r="AF130" i="4"/>
  <c r="AC139" i="4"/>
  <c r="AC181" i="4"/>
  <c r="Z181" i="4"/>
  <c r="Y182" i="4" s="1"/>
  <c r="Y186" i="4" s="1"/>
  <c r="Z139" i="4"/>
  <c r="AD194" i="4"/>
  <c r="AX130" i="4"/>
  <c r="AX163" i="4"/>
  <c r="AP130" i="4"/>
  <c r="AP163" i="4"/>
  <c r="AV130" i="4"/>
  <c r="AW181" i="4"/>
  <c r="AV182" i="4" s="1"/>
  <c r="AV183" i="4" s="1"/>
  <c r="AW139" i="4"/>
  <c r="AT181" i="4"/>
  <c r="AT139" i="4"/>
  <c r="AP177" i="4"/>
  <c r="AR139" i="4"/>
  <c r="AY175" i="4"/>
  <c r="Z163" i="4"/>
  <c r="Z130" i="4"/>
  <c r="W181" i="4"/>
  <c r="W139" i="4"/>
  <c r="W174" i="4"/>
  <c r="W130" i="4"/>
  <c r="W163" i="4"/>
  <c r="AD163" i="4"/>
  <c r="AD130" i="4"/>
  <c r="AF176" i="4"/>
  <c r="AA139" i="4"/>
  <c r="AA181" i="4"/>
  <c r="AD193" i="4"/>
  <c r="AB163" i="4"/>
  <c r="AW163" i="4"/>
  <c r="AV164" i="4" s="1"/>
  <c r="AV166" i="4" s="1"/>
  <c r="AW130" i="4"/>
  <c r="AX139" i="4"/>
  <c r="AX181" i="4"/>
  <c r="AP139" i="4"/>
  <c r="AP181" i="4"/>
  <c r="AY177" i="4"/>
  <c r="DB192" i="4"/>
  <c r="CU176" i="4"/>
  <c r="W176" i="4"/>
  <c r="AE163" i="4"/>
  <c r="AE130" i="4"/>
  <c r="AC130" i="4"/>
  <c r="AC163" i="4"/>
  <c r="AF177" i="4"/>
  <c r="AD139" i="4"/>
  <c r="AD181" i="4"/>
  <c r="AT163" i="4"/>
  <c r="AT130" i="4"/>
  <c r="AY181" i="4"/>
  <c r="AY139" i="4"/>
  <c r="AQ139" i="4"/>
  <c r="AQ181" i="4"/>
  <c r="AQ182" i="4" s="1"/>
  <c r="AQ183" i="4" s="1"/>
  <c r="AY174" i="4"/>
  <c r="AU181" i="4"/>
  <c r="AU182" i="4" s="1"/>
  <c r="CX175" i="4"/>
  <c r="DD175" i="4"/>
  <c r="DC176" i="4"/>
  <c r="DB194" i="4"/>
  <c r="AQ3" i="11" a="1"/>
  <c r="AQ12" i="11" s="1"/>
  <c r="CW177" i="4"/>
  <c r="DB195" i="4"/>
  <c r="DB177" i="4"/>
  <c r="AI3" i="11" a="1"/>
  <c r="AI10" i="11" s="1"/>
  <c r="BP214" i="4"/>
  <c r="BO215" i="4"/>
  <c r="BO216" i="4" s="1"/>
  <c r="BP217" i="4" s="1"/>
  <c r="BL191" i="4"/>
  <c r="BL194" i="4" s="1"/>
  <c r="BI173" i="4"/>
  <c r="BI175" i="4" s="1"/>
  <c r="BI191" i="4"/>
  <c r="BI194" i="4" s="1"/>
  <c r="BP191" i="4"/>
  <c r="BP195" i="4" s="1"/>
  <c r="BK173" i="4"/>
  <c r="BK177" i="4" s="1"/>
  <c r="BQ205" i="4"/>
  <c r="BQ206" i="4" s="1"/>
  <c r="BQ207" i="4" s="1"/>
  <c r="BR208" i="4" s="1"/>
  <c r="BP205" i="4"/>
  <c r="BP206" i="4" s="1"/>
  <c r="BP207" i="4" s="1"/>
  <c r="BQ208" i="4" s="1"/>
  <c r="BO206" i="4"/>
  <c r="BO207" i="4" s="1"/>
  <c r="BP208" i="4" s="1"/>
  <c r="BQ215" i="4"/>
  <c r="BQ216" i="4" s="1"/>
  <c r="BR217" i="4" s="1"/>
  <c r="BR214" i="4"/>
  <c r="AG46" i="11"/>
  <c r="AH46" i="11"/>
  <c r="BL215" i="4"/>
  <c r="BL216" i="4" s="1"/>
  <c r="BM217" i="4" s="1"/>
  <c r="BM214" i="4"/>
  <c r="BQ214" i="4"/>
  <c r="BP215" i="4"/>
  <c r="BP216" i="4" s="1"/>
  <c r="BQ217" i="4" s="1"/>
  <c r="BP173" i="4"/>
  <c r="BP174" i="4" s="1"/>
  <c r="BO214" i="4"/>
  <c r="BN215" i="4"/>
  <c r="BN216" i="4" s="1"/>
  <c r="BO217" i="4" s="1"/>
  <c r="BK191" i="4"/>
  <c r="BK194" i="4" s="1"/>
  <c r="BJ173" i="4"/>
  <c r="BJ176" i="4" s="1"/>
  <c r="BK206" i="4"/>
  <c r="BK207" i="4" s="1"/>
  <c r="BL208" i="4" s="1"/>
  <c r="BL205" i="4"/>
  <c r="BL206" i="4" s="1"/>
  <c r="BL207" i="4" s="1"/>
  <c r="BM208" i="4" s="1"/>
  <c r="BO191" i="4"/>
  <c r="BO195" i="4" s="1"/>
  <c r="BL173" i="4"/>
  <c r="BL174" i="4" s="1"/>
  <c r="BT134" i="4"/>
  <c r="BS134" i="4"/>
  <c r="AB5" i="11"/>
  <c r="AB13" i="11"/>
  <c r="AB7" i="11"/>
  <c r="AB4" i="11"/>
  <c r="AB12" i="11"/>
  <c r="AB11" i="11"/>
  <c r="AB10" i="11"/>
  <c r="AB9" i="11"/>
  <c r="AB8" i="11"/>
  <c r="AB3" i="11"/>
  <c r="AB6" i="11"/>
  <c r="BR173" i="4"/>
  <c r="BR174" i="4" s="1"/>
  <c r="BN173" i="4"/>
  <c r="BN176" i="4" s="1"/>
  <c r="BM215" i="4"/>
  <c r="BM216" i="4" s="1"/>
  <c r="BN217" i="4" s="1"/>
  <c r="BN214" i="4"/>
  <c r="BQ173" i="4"/>
  <c r="BQ174" i="4" s="1"/>
  <c r="AA3" i="11" a="1"/>
  <c r="BK182" i="4"/>
  <c r="BK185" i="4" s="1"/>
  <c r="BO173" i="4"/>
  <c r="BO176" i="4" s="1"/>
  <c r="BJ214" i="4"/>
  <c r="BI215" i="4"/>
  <c r="BI216" i="4" s="1"/>
  <c r="BJ217" i="4" s="1"/>
  <c r="BS217" i="4" s="1"/>
  <c r="BT218" i="4" s="1"/>
  <c r="BR191" i="4"/>
  <c r="BR192" i="4" s="1"/>
  <c r="BN191" i="4"/>
  <c r="BN193" i="4" s="1"/>
  <c r="BL214" i="4"/>
  <c r="BK215" i="4"/>
  <c r="BK216" i="4" s="1"/>
  <c r="BL217" i="4" s="1"/>
  <c r="AC10" i="11"/>
  <c r="AC5" i="11"/>
  <c r="AC9" i="11"/>
  <c r="AC11" i="11"/>
  <c r="AC6" i="11"/>
  <c r="AF46" i="11" s="1"/>
  <c r="AC12" i="11"/>
  <c r="AC7" i="11"/>
  <c r="AF47" i="11" s="1"/>
  <c r="AC13" i="11"/>
  <c r="AC8" i="11"/>
  <c r="AC3" i="11"/>
  <c r="AC4" i="11"/>
  <c r="BO164" i="4"/>
  <c r="BO168" i="4" s="1"/>
  <c r="BJ191" i="4"/>
  <c r="BJ195" i="4" s="1"/>
  <c r="BJ215" i="4"/>
  <c r="BJ216" i="4" s="1"/>
  <c r="BK217" i="4" s="1"/>
  <c r="BK214" i="4"/>
  <c r="BM173" i="4"/>
  <c r="BM176" i="4" s="1"/>
  <c r="BM191" i="4"/>
  <c r="BM193" i="4" s="1"/>
  <c r="BQ191" i="4"/>
  <c r="BQ195" i="4" s="1"/>
  <c r="AH47" i="11"/>
  <c r="S3" i="11" a="1"/>
  <c r="AR215" i="4"/>
  <c r="AR216" i="4" s="1"/>
  <c r="AS217" i="4" s="1"/>
  <c r="AS214" i="4"/>
  <c r="AY192" i="4"/>
  <c r="T13" i="11"/>
  <c r="T9" i="11"/>
  <c r="T4" i="11"/>
  <c r="T10" i="11"/>
  <c r="T5" i="11"/>
  <c r="T11" i="11"/>
  <c r="T6" i="11"/>
  <c r="T12" i="11"/>
  <c r="T7" i="11"/>
  <c r="T3" i="11"/>
  <c r="I34" i="11" s="1"/>
  <c r="T8" i="11"/>
  <c r="AP194" i="4"/>
  <c r="W3" i="11"/>
  <c r="X3" i="11" s="1"/>
  <c r="M19" i="11" s="1"/>
  <c r="W8" i="11"/>
  <c r="X8" i="11" s="1"/>
  <c r="W13" i="11"/>
  <c r="X13" i="11" s="1"/>
  <c r="W7" i="11"/>
  <c r="X7" i="11" s="1"/>
  <c r="W12" i="11"/>
  <c r="X12" i="11" s="1"/>
  <c r="W6" i="11"/>
  <c r="X6" i="11" s="1"/>
  <c r="W11" i="11"/>
  <c r="X11" i="11" s="1"/>
  <c r="W5" i="11"/>
  <c r="X5" i="11" s="1"/>
  <c r="W10" i="11"/>
  <c r="X10" i="11" s="1"/>
  <c r="W4" i="11"/>
  <c r="X4" i="11" s="1"/>
  <c r="W9" i="11"/>
  <c r="X9" i="11" s="1"/>
  <c r="AP175" i="4"/>
  <c r="AT191" i="4"/>
  <c r="AT194" i="4" s="1"/>
  <c r="AU191" i="4"/>
  <c r="AU193" i="4" s="1"/>
  <c r="AU215" i="4"/>
  <c r="AU216" i="4" s="1"/>
  <c r="AV217" i="4" s="1"/>
  <c r="AV214" i="4"/>
  <c r="AV173" i="4"/>
  <c r="AV175" i="4" s="1"/>
  <c r="AU164" i="4"/>
  <c r="AU168" i="4" s="1"/>
  <c r="AW173" i="4"/>
  <c r="AX173" i="4"/>
  <c r="AX176" i="4" s="1"/>
  <c r="AR191" i="4"/>
  <c r="AR195" i="4" s="1"/>
  <c r="AW205" i="4"/>
  <c r="AW206" i="4" s="1"/>
  <c r="AW207" i="4" s="1"/>
  <c r="AX208" i="4" s="1"/>
  <c r="AS173" i="4"/>
  <c r="AS177" i="4" s="1"/>
  <c r="AU214" i="4"/>
  <c r="AT215" i="4"/>
  <c r="AT216" i="4" s="1"/>
  <c r="AU217" i="4" s="1"/>
  <c r="U5" i="11"/>
  <c r="U11" i="11"/>
  <c r="U6" i="11"/>
  <c r="U12" i="11"/>
  <c r="U7" i="11"/>
  <c r="U3" i="11"/>
  <c r="I48" i="11" s="1"/>
  <c r="U8" i="11"/>
  <c r="U4" i="11"/>
  <c r="U9" i="11"/>
  <c r="U13" i="11"/>
  <c r="I58" i="11" s="1"/>
  <c r="U10" i="11"/>
  <c r="AR173" i="4"/>
  <c r="AR175" i="4" s="1"/>
  <c r="AY193" i="4"/>
  <c r="AP192" i="4"/>
  <c r="AP193" i="4"/>
  <c r="AS215" i="4"/>
  <c r="AS216" i="4" s="1"/>
  <c r="AT217" i="4" s="1"/>
  <c r="AT214" i="4"/>
  <c r="AU206" i="4"/>
  <c r="AU207" i="4" s="1"/>
  <c r="AV208" i="4" s="1"/>
  <c r="AV205" i="4"/>
  <c r="AV206" i="4" s="1"/>
  <c r="AV207" i="4" s="1"/>
  <c r="AW208" i="4" s="1"/>
  <c r="AY195" i="4"/>
  <c r="AQ173" i="4"/>
  <c r="AS191" i="4"/>
  <c r="AS192" i="4" s="1"/>
  <c r="AQ191" i="4"/>
  <c r="AT173" i="4"/>
  <c r="AT177" i="4" s="1"/>
  <c r="AU173" i="4"/>
  <c r="AU176" i="4" s="1"/>
  <c r="AR206" i="4"/>
  <c r="AR207" i="4" s="1"/>
  <c r="AS208" i="4" s="1"/>
  <c r="AS205" i="4"/>
  <c r="AS206" i="4" s="1"/>
  <c r="AS207" i="4" s="1"/>
  <c r="AT208" i="4" s="1"/>
  <c r="AV191" i="4"/>
  <c r="AV193" i="4" s="1"/>
  <c r="AW214" i="4"/>
  <c r="AV215" i="4"/>
  <c r="AV216" i="4" s="1"/>
  <c r="AW217" i="4" s="1"/>
  <c r="AW191" i="4"/>
  <c r="AX191" i="4"/>
  <c r="AX193" i="4" s="1"/>
  <c r="AY214" i="4"/>
  <c r="AX215" i="4"/>
  <c r="AX216" i="4" s="1"/>
  <c r="AY217" i="4" s="1"/>
  <c r="AA214" i="4"/>
  <c r="Z215" i="4"/>
  <c r="Z216" i="4" s="1"/>
  <c r="AA217" i="4" s="1"/>
  <c r="Z205" i="4"/>
  <c r="Z206" i="4" s="1"/>
  <c r="Z207" i="4" s="1"/>
  <c r="AA208" i="4" s="1"/>
  <c r="Y173" i="4"/>
  <c r="Y174" i="4" s="1"/>
  <c r="Z173" i="4"/>
  <c r="Z177" i="4" s="1"/>
  <c r="X191" i="4"/>
  <c r="X195" i="4" s="1"/>
  <c r="AF175" i="4"/>
  <c r="L7" i="11"/>
  <c r="L8" i="11"/>
  <c r="L3" i="11"/>
  <c r="L5" i="11"/>
  <c r="L6" i="11"/>
  <c r="L11" i="11"/>
  <c r="L12" i="11"/>
  <c r="G43" i="11" s="1"/>
  <c r="L4" i="11"/>
  <c r="L9" i="11"/>
  <c r="L10" i="11"/>
  <c r="L13" i="11"/>
  <c r="Y191" i="4"/>
  <c r="Y193" i="4" s="1"/>
  <c r="AN34" i="11"/>
  <c r="AM34" i="11"/>
  <c r="AF194" i="4"/>
  <c r="AA215" i="4"/>
  <c r="AA216" i="4" s="1"/>
  <c r="AB217" i="4" s="1"/>
  <c r="AB214" i="4"/>
  <c r="Z191" i="4"/>
  <c r="Z192" i="4" s="1"/>
  <c r="X215" i="4"/>
  <c r="X216" i="4" s="1"/>
  <c r="Y217" i="4" s="1"/>
  <c r="Y214" i="4"/>
  <c r="K3" i="11" a="1"/>
  <c r="AB173" i="4"/>
  <c r="AB174" i="4" s="1"/>
  <c r="Z214" i="4"/>
  <c r="Y215" i="4"/>
  <c r="Y216" i="4" s="1"/>
  <c r="Z217" i="4" s="1"/>
  <c r="AF195" i="4"/>
  <c r="AA173" i="4"/>
  <c r="AA176" i="4" s="1"/>
  <c r="Y205" i="4"/>
  <c r="Y206" i="4" s="1"/>
  <c r="Y207" i="4" s="1"/>
  <c r="Z208" i="4" s="1"/>
  <c r="AB191" i="4"/>
  <c r="AB192" i="4" s="1"/>
  <c r="AD192" i="4"/>
  <c r="AF192" i="4"/>
  <c r="AA191" i="4"/>
  <c r="AA194" i="4" s="1"/>
  <c r="X173" i="4"/>
  <c r="X175" i="4" s="1"/>
  <c r="AB215" i="4"/>
  <c r="AB216" i="4" s="1"/>
  <c r="AC217" i="4" s="1"/>
  <c r="AC214" i="4"/>
  <c r="M12" i="11"/>
  <c r="M7" i="11"/>
  <c r="M13" i="11"/>
  <c r="M8" i="11"/>
  <c r="M3" i="11"/>
  <c r="M9" i="11"/>
  <c r="M4" i="11"/>
  <c r="M10" i="11"/>
  <c r="M5" i="11"/>
  <c r="M11" i="11"/>
  <c r="M6" i="11"/>
  <c r="AC205" i="4"/>
  <c r="AC206" i="4" s="1"/>
  <c r="AC207" i="4" s="1"/>
  <c r="AD208" i="4" s="1"/>
  <c r="AB206" i="4"/>
  <c r="AB207" i="4" s="1"/>
  <c r="AC208" i="4" s="1"/>
  <c r="CW193" i="4"/>
  <c r="DC195" i="4"/>
  <c r="CY195" i="4"/>
  <c r="CU177" i="4"/>
  <c r="DB176" i="4"/>
  <c r="H134" i="4"/>
  <c r="H228" i="4"/>
  <c r="H190" i="4"/>
  <c r="H172" i="4"/>
  <c r="H213" i="4"/>
  <c r="B98" i="4"/>
  <c r="H118" i="4"/>
  <c r="H139" i="4" s="1"/>
  <c r="M118" i="4"/>
  <c r="M139" i="4" s="1"/>
  <c r="F118" i="4"/>
  <c r="F139" i="4" s="1"/>
  <c r="L118" i="4"/>
  <c r="L181" i="4" s="1"/>
  <c r="G118" i="4"/>
  <c r="G139" i="4" s="1"/>
  <c r="J118" i="4"/>
  <c r="J181" i="4" s="1"/>
  <c r="E118" i="4"/>
  <c r="K118" i="4"/>
  <c r="D118" i="4"/>
  <c r="D181" i="4" s="1"/>
  <c r="I118" i="4"/>
  <c r="I139" i="4" s="1"/>
  <c r="L224" i="4"/>
  <c r="L204" i="4"/>
  <c r="F99" i="7"/>
  <c r="J172" i="4"/>
  <c r="I173" i="4" s="1"/>
  <c r="J228" i="4"/>
  <c r="J213" i="4"/>
  <c r="J134" i="4"/>
  <c r="J190" i="4"/>
  <c r="CW194" i="4"/>
  <c r="DD174" i="4"/>
  <c r="CW175" i="4"/>
  <c r="DC177" i="4"/>
  <c r="CU174" i="4"/>
  <c r="AF122" i="4"/>
  <c r="AF143" i="4" s="1"/>
  <c r="AE122" i="4"/>
  <c r="AE143" i="4" s="1"/>
  <c r="F122" i="4"/>
  <c r="F143" i="4" s="1"/>
  <c r="E122" i="4"/>
  <c r="E143" i="4" s="1"/>
  <c r="AV122" i="4"/>
  <c r="AV143" i="4" s="1"/>
  <c r="CH122" i="4"/>
  <c r="CH143" i="4" s="1"/>
  <c r="AP122" i="4"/>
  <c r="AP143" i="4" s="1"/>
  <c r="B99" i="4"/>
  <c r="AS122" i="4"/>
  <c r="AS143" i="4" s="1"/>
  <c r="CE122" i="4"/>
  <c r="CE143" i="4" s="1"/>
  <c r="W122" i="4"/>
  <c r="W143" i="4" s="1"/>
  <c r="BN122" i="4"/>
  <c r="BN143" i="4" s="1"/>
  <c r="I122" i="4"/>
  <c r="I143" i="4" s="1"/>
  <c r="CG122" i="4"/>
  <c r="CG143" i="4" s="1"/>
  <c r="AQ122" i="4"/>
  <c r="AQ143" i="4" s="1"/>
  <c r="BQ122" i="4"/>
  <c r="BQ143" i="4" s="1"/>
  <c r="BM122" i="4"/>
  <c r="BM143" i="4" s="1"/>
  <c r="J122" i="4"/>
  <c r="J143" i="4" s="1"/>
  <c r="Y122" i="4"/>
  <c r="Y143" i="4" s="1"/>
  <c r="BK122" i="4"/>
  <c r="BK143" i="4" s="1"/>
  <c r="CW122" i="4"/>
  <c r="CW143" i="4" s="1"/>
  <c r="AX122" i="4"/>
  <c r="AX143" i="4" s="1"/>
  <c r="M122" i="4"/>
  <c r="M143" i="4" s="1"/>
  <c r="AW122" i="4"/>
  <c r="AW143" i="4" s="1"/>
  <c r="CI122" i="4"/>
  <c r="CI143" i="4" s="1"/>
  <c r="AT122" i="4"/>
  <c r="AT143" i="4" s="1"/>
  <c r="CC122" i="4"/>
  <c r="CC143" i="4" s="1"/>
  <c r="X122" i="4"/>
  <c r="X143" i="4" s="1"/>
  <c r="CV122" i="4"/>
  <c r="CV143" i="4" s="1"/>
  <c r="CJ122" i="4"/>
  <c r="CF122" i="4"/>
  <c r="CF143" i="4" s="1"/>
  <c r="CB122" i="4"/>
  <c r="CB143" i="4" s="1"/>
  <c r="CL143" i="4" s="1"/>
  <c r="AY122" i="4"/>
  <c r="AY143" i="4" s="1"/>
  <c r="H122" i="4"/>
  <c r="H143" i="4" s="1"/>
  <c r="AC122" i="4"/>
  <c r="AC143" i="4" s="1"/>
  <c r="BO122" i="4"/>
  <c r="BO143" i="4" s="1"/>
  <c r="DA122" i="4"/>
  <c r="DA143" i="4" s="1"/>
  <c r="D122" i="4"/>
  <c r="D143" i="4" s="1"/>
  <c r="Z122" i="4"/>
  <c r="Z143" i="4" s="1"/>
  <c r="BL122" i="4"/>
  <c r="BL143" i="4" s="1"/>
  <c r="CX122" i="4"/>
  <c r="CX143" i="4" s="1"/>
  <c r="L122" i="4"/>
  <c r="L143" i="4" s="1"/>
  <c r="CK122" i="4"/>
  <c r="BJ122" i="4"/>
  <c r="BJ143" i="4" s="1"/>
  <c r="DD122" i="4"/>
  <c r="CY122" i="4"/>
  <c r="CY143" i="4" s="1"/>
  <c r="CU122" i="4"/>
  <c r="CU143" i="4" s="1"/>
  <c r="K122" i="4"/>
  <c r="K143" i="4" s="1"/>
  <c r="G122" i="4"/>
  <c r="G143" i="4" s="1"/>
  <c r="AU122" i="4"/>
  <c r="AU143" i="4" s="1"/>
  <c r="BI122" i="4"/>
  <c r="BI143" i="4" s="1"/>
  <c r="AB122" i="4"/>
  <c r="AB143" i="4" s="1"/>
  <c r="AR122" i="4"/>
  <c r="AR143" i="4" s="1"/>
  <c r="AD122" i="4"/>
  <c r="AD143" i="4" s="1"/>
  <c r="CZ122" i="4"/>
  <c r="CZ143" i="4" s="1"/>
  <c r="DC122" i="4"/>
  <c r="DB122" i="4"/>
  <c r="DB143" i="4" s="1"/>
  <c r="CD122" i="4"/>
  <c r="CD143" i="4" s="1"/>
  <c r="BP122" i="4"/>
  <c r="BP143" i="4" s="1"/>
  <c r="BR122" i="4"/>
  <c r="BR143" i="4" s="1"/>
  <c r="AA122" i="4"/>
  <c r="AA143" i="4" s="1"/>
  <c r="D99" i="7"/>
  <c r="D15" i="11"/>
  <c r="M109" i="4"/>
  <c r="M130" i="4" s="1"/>
  <c r="K109" i="4"/>
  <c r="D109" i="4"/>
  <c r="D163" i="4" s="1"/>
  <c r="H109" i="4"/>
  <c r="H130" i="4" s="1"/>
  <c r="F109" i="4"/>
  <c r="F163" i="4" s="1"/>
  <c r="E109" i="4"/>
  <c r="L109" i="4"/>
  <c r="L163" i="4" s="1"/>
  <c r="J109" i="4"/>
  <c r="J163" i="4" s="1"/>
  <c r="I109" i="4"/>
  <c r="I163" i="4" s="1"/>
  <c r="G109" i="4"/>
  <c r="G163" i="4" s="1"/>
  <c r="D191" i="4"/>
  <c r="D192" i="4" s="1"/>
  <c r="C98" i="4"/>
  <c r="E23" i="9" s="1"/>
  <c r="F23" i="9" s="1"/>
  <c r="CW195" i="4"/>
  <c r="DC193" i="4"/>
  <c r="CY193" i="4"/>
  <c r="CU194" i="4"/>
  <c r="DD176" i="4"/>
  <c r="DC175" i="4"/>
  <c r="CX193" i="4"/>
  <c r="F204" i="4"/>
  <c r="F224" i="4"/>
  <c r="I224" i="4"/>
  <c r="I204" i="4"/>
  <c r="K134" i="4"/>
  <c r="K172" i="4"/>
  <c r="K213" i="4"/>
  <c r="K228" i="4"/>
  <c r="K190" i="4"/>
  <c r="C92" i="7"/>
  <c r="H204" i="4"/>
  <c r="H224" i="4"/>
  <c r="F213" i="4"/>
  <c r="F228" i="4"/>
  <c r="F190" i="4"/>
  <c r="F172" i="4"/>
  <c r="F134" i="4"/>
  <c r="D3" i="11" a="1"/>
  <c r="J204" i="4"/>
  <c r="J224" i="4"/>
  <c r="M204" i="4"/>
  <c r="M224" i="4"/>
  <c r="AE33" i="11"/>
  <c r="AE36" i="11"/>
  <c r="AE29" i="11"/>
  <c r="AE31" i="11"/>
  <c r="AE34" i="11"/>
  <c r="AE37" i="11"/>
  <c r="AE39" i="11"/>
  <c r="AE32" i="11"/>
  <c r="AE35" i="11"/>
  <c r="AE38" i="11"/>
  <c r="AE30" i="11"/>
  <c r="D204" i="4"/>
  <c r="D224" i="4"/>
  <c r="G3" i="11" a="1"/>
  <c r="G204" i="4"/>
  <c r="G224" i="4"/>
  <c r="E228" i="4"/>
  <c r="E190" i="4"/>
  <c r="E134" i="4"/>
  <c r="E172" i="4"/>
  <c r="E213" i="4"/>
  <c r="E3" i="11" a="1"/>
  <c r="G190" i="4"/>
  <c r="G134" i="4"/>
  <c r="G213" i="4"/>
  <c r="G228" i="4"/>
  <c r="G172" i="4"/>
  <c r="D113" i="4"/>
  <c r="G113" i="4"/>
  <c r="W113" i="4"/>
  <c r="AT113" i="4"/>
  <c r="BQ113" i="4"/>
  <c r="CU113" i="4"/>
  <c r="AR113" i="4"/>
  <c r="AQ113" i="4"/>
  <c r="BN113" i="4"/>
  <c r="CK113" i="4"/>
  <c r="Y113" i="4"/>
  <c r="BP113" i="4"/>
  <c r="BL113" i="4"/>
  <c r="CD113" i="4"/>
  <c r="CW113" i="4"/>
  <c r="J113" i="4"/>
  <c r="I113" i="4"/>
  <c r="AA113" i="4"/>
  <c r="AX113" i="4"/>
  <c r="CB113" i="4"/>
  <c r="CY113" i="4"/>
  <c r="X113" i="4"/>
  <c r="AU113" i="4"/>
  <c r="BR113" i="4"/>
  <c r="CV113" i="4"/>
  <c r="AV113" i="4"/>
  <c r="CE113" i="4"/>
  <c r="CI113" i="4"/>
  <c r="AD113" i="4"/>
  <c r="DA113" i="4"/>
  <c r="F113" i="4"/>
  <c r="E113" i="4"/>
  <c r="L113" i="4"/>
  <c r="AE113" i="4"/>
  <c r="BI113" i="4"/>
  <c r="CF113" i="4"/>
  <c r="DC113" i="4"/>
  <c r="AB113" i="4"/>
  <c r="AY113" i="4"/>
  <c r="CC113" i="4"/>
  <c r="CZ113" i="4"/>
  <c r="BK113" i="4"/>
  <c r="DB113" i="4"/>
  <c r="CX113" i="4"/>
  <c r="AS113" i="4"/>
  <c r="M113" i="4"/>
  <c r="AC113" i="4"/>
  <c r="DD113" i="4"/>
  <c r="CH113" i="4"/>
  <c r="CG113" i="4"/>
  <c r="AP113" i="4"/>
  <c r="AF113" i="4"/>
  <c r="Z113" i="4"/>
  <c r="CJ113" i="4"/>
  <c r="H113" i="4"/>
  <c r="BM113" i="4"/>
  <c r="BJ113" i="4"/>
  <c r="AW113" i="4"/>
  <c r="K113" i="4"/>
  <c r="BO113" i="4"/>
  <c r="CH192" i="4"/>
  <c r="CH194" i="4"/>
  <c r="CH195" i="4"/>
  <c r="CH193" i="4"/>
  <c r="CD215" i="4"/>
  <c r="CD216" i="4" s="1"/>
  <c r="CE217" i="4" s="1"/>
  <c r="CE214" i="4"/>
  <c r="CZ173" i="4"/>
  <c r="CZ176" i="4" s="1"/>
  <c r="CK164" i="4"/>
  <c r="CK167" i="4" s="1"/>
  <c r="DB205" i="4"/>
  <c r="DB206" i="4" s="1"/>
  <c r="DB207" i="4" s="1"/>
  <c r="DC208" i="4" s="1"/>
  <c r="CE164" i="4"/>
  <c r="CE165" i="4" s="1"/>
  <c r="CF205" i="4"/>
  <c r="CF206" i="4" s="1"/>
  <c r="CF207" i="4" s="1"/>
  <c r="CG208" i="4" s="1"/>
  <c r="CC191" i="4"/>
  <c r="CC193" i="4" s="1"/>
  <c r="CZ182" i="4"/>
  <c r="CZ183" i="4" s="1"/>
  <c r="CD182" i="4"/>
  <c r="CD184" i="4" s="1"/>
  <c r="CJ182" i="4"/>
  <c r="CJ185" i="4" s="1"/>
  <c r="CE191" i="4"/>
  <c r="CE194" i="4" s="1"/>
  <c r="CF182" i="4"/>
  <c r="CF186" i="4" s="1"/>
  <c r="AS50" i="11"/>
  <c r="AT50" i="11"/>
  <c r="AS47" i="11"/>
  <c r="AT47" i="11"/>
  <c r="AR3" i="11"/>
  <c r="AR4" i="11"/>
  <c r="AR10" i="11"/>
  <c r="AR7" i="11"/>
  <c r="AR6" i="11"/>
  <c r="AT6" i="11" s="1"/>
  <c r="AR9" i="11"/>
  <c r="AR11" i="11"/>
  <c r="AR5" i="11"/>
  <c r="AR8" i="11"/>
  <c r="AT8" i="11" s="1"/>
  <c r="AR13" i="11"/>
  <c r="AT13" i="11" s="1"/>
  <c r="AR12" i="11"/>
  <c r="DC194" i="4"/>
  <c r="CY194" i="4"/>
  <c r="CU193" i="4"/>
  <c r="CB215" i="4"/>
  <c r="CB216" i="4" s="1"/>
  <c r="CC217" i="4" s="1"/>
  <c r="CL217" i="4" s="1"/>
  <c r="CM218" i="4" s="1"/>
  <c r="CC214" i="4"/>
  <c r="CH182" i="4"/>
  <c r="CH186" i="4" s="1"/>
  <c r="CI173" i="4"/>
  <c r="CI177" i="4" s="1"/>
  <c r="CV177" i="4"/>
  <c r="CD173" i="4"/>
  <c r="CD174" i="4" s="1"/>
  <c r="CH214" i="4"/>
  <c r="CG215" i="4"/>
  <c r="CG216" i="4" s="1"/>
  <c r="CH217" i="4" s="1"/>
  <c r="CG173" i="4"/>
  <c r="CG175" i="4" s="1"/>
  <c r="CK182" i="4"/>
  <c r="CK184" i="4" s="1"/>
  <c r="CV194" i="4"/>
  <c r="CV195" i="4"/>
  <c r="CJ191" i="4"/>
  <c r="CJ195" i="4" s="1"/>
  <c r="CW176" i="4"/>
  <c r="CB182" i="4"/>
  <c r="CB184" i="4" s="1"/>
  <c r="AM3" i="11"/>
  <c r="AN3" i="11" s="1"/>
  <c r="AM12" i="11"/>
  <c r="AN12" i="11" s="1"/>
  <c r="AM10" i="11"/>
  <c r="AN10" i="11" s="1"/>
  <c r="AM8" i="11"/>
  <c r="AN8" i="11" s="1"/>
  <c r="AM6" i="11"/>
  <c r="AN6" i="11" s="1"/>
  <c r="AM13" i="11"/>
  <c r="AN13" i="11" s="1"/>
  <c r="AM4" i="11"/>
  <c r="AN4" i="11" s="1"/>
  <c r="AM11" i="11"/>
  <c r="AN11" i="11" s="1"/>
  <c r="AM9" i="11"/>
  <c r="AN9" i="11" s="1"/>
  <c r="AM7" i="11"/>
  <c r="AN7" i="11" s="1"/>
  <c r="AM5" i="11"/>
  <c r="AN5" i="11" s="1"/>
  <c r="CY206" i="4"/>
  <c r="CY207" i="4" s="1"/>
  <c r="CZ208" i="4" s="1"/>
  <c r="CZ205" i="4"/>
  <c r="CZ206" i="4" s="1"/>
  <c r="CZ207" i="4" s="1"/>
  <c r="DA208" i="4" s="1"/>
  <c r="CX192" i="4"/>
  <c r="DA205" i="4"/>
  <c r="DA206" i="4" s="1"/>
  <c r="DA207" i="4" s="1"/>
  <c r="DB208" i="4" s="1"/>
  <c r="CZ164" i="4"/>
  <c r="CZ168" i="4" s="1"/>
  <c r="CE205" i="4"/>
  <c r="CE206" i="4" s="1"/>
  <c r="CE207" i="4" s="1"/>
  <c r="CF208" i="4" s="1"/>
  <c r="CK205" i="4"/>
  <c r="CK206" i="4" s="1"/>
  <c r="CK207" i="4" s="1"/>
  <c r="CJ206" i="4"/>
  <c r="CJ207" i="4" s="1"/>
  <c r="CK208" i="4" s="1"/>
  <c r="DB175" i="4"/>
  <c r="CG205" i="4"/>
  <c r="AT52" i="11"/>
  <c r="AT49" i="11"/>
  <c r="AS49" i="11"/>
  <c r="CG164" i="4"/>
  <c r="CG166" i="4" s="1"/>
  <c r="CG206" i="4"/>
  <c r="CG207" i="4" s="1"/>
  <c r="CH208" i="4" s="1"/>
  <c r="CH205" i="4"/>
  <c r="CH206" i="4" s="1"/>
  <c r="CH207" i="4" s="1"/>
  <c r="CI208" i="4" s="1"/>
  <c r="CK173" i="4"/>
  <c r="CK174" i="4" s="1"/>
  <c r="DC205" i="4"/>
  <c r="DC164" i="4"/>
  <c r="DC168" i="4" s="1"/>
  <c r="CC164" i="4"/>
  <c r="CC165" i="4" s="1"/>
  <c r="CD205" i="4"/>
  <c r="CD206" i="4" s="1"/>
  <c r="CD207" i="4" s="1"/>
  <c r="CE208" i="4" s="1"/>
  <c r="CK191" i="4"/>
  <c r="CK193" i="4" s="1"/>
  <c r="CI205" i="4"/>
  <c r="CI206" i="4" s="1"/>
  <c r="CI207" i="4" s="1"/>
  <c r="CJ208" i="4" s="1"/>
  <c r="DA173" i="4"/>
  <c r="DA175" i="4" s="1"/>
  <c r="DA191" i="4"/>
  <c r="DA194" i="4" s="1"/>
  <c r="DC206" i="4"/>
  <c r="DC207" i="4" s="1"/>
  <c r="DD208" i="4" s="1"/>
  <c r="DD205" i="4"/>
  <c r="DD206" i="4" s="1"/>
  <c r="DD207" i="4" s="1"/>
  <c r="CV176" i="4"/>
  <c r="CV175" i="4"/>
  <c r="CZ191" i="4"/>
  <c r="CZ195" i="4" s="1"/>
  <c r="DA214" i="4"/>
  <c r="CZ215" i="4"/>
  <c r="CZ216" i="4" s="1"/>
  <c r="DA217" i="4" s="1"/>
  <c r="CF215" i="4"/>
  <c r="CF216" i="4" s="1"/>
  <c r="CG217" i="4" s="1"/>
  <c r="CG214" i="4"/>
  <c r="CV192" i="4"/>
  <c r="CX205" i="4"/>
  <c r="CX206" i="4" s="1"/>
  <c r="CX207" i="4" s="1"/>
  <c r="CY208" i="4" s="1"/>
  <c r="CW206" i="4"/>
  <c r="CW207" i="4" s="1"/>
  <c r="CX208" i="4" s="1"/>
  <c r="CM130" i="4"/>
  <c r="CL130" i="4"/>
  <c r="DD182" i="4"/>
  <c r="DD186" i="4" s="1"/>
  <c r="CY182" i="4"/>
  <c r="CY183" i="4" s="1"/>
  <c r="CX194" i="4"/>
  <c r="CC173" i="4"/>
  <c r="CC174" i="4" s="1"/>
  <c r="CE173" i="4"/>
  <c r="CE177" i="4" s="1"/>
  <c r="AS46" i="11"/>
  <c r="AT46" i="11"/>
  <c r="AS44" i="11"/>
  <c r="AT44" i="11"/>
  <c r="AS51" i="11"/>
  <c r="AT51" i="11"/>
  <c r="CB173" i="4"/>
  <c r="CB175" i="4" s="1"/>
  <c r="CJ214" i="4"/>
  <c r="CI215" i="4"/>
  <c r="CI216" i="4" s="1"/>
  <c r="CJ217" i="4" s="1"/>
  <c r="CJ173" i="4"/>
  <c r="CJ177" i="4" s="1"/>
  <c r="CB164" i="4"/>
  <c r="CB165" i="4" s="1"/>
  <c r="CG182" i="4"/>
  <c r="CG186" i="4" s="1"/>
  <c r="AJ12" i="11"/>
  <c r="AJ11" i="11"/>
  <c r="AJ9" i="11"/>
  <c r="AJ8" i="11"/>
  <c r="AL8" i="11" s="1"/>
  <c r="AJ7" i="11"/>
  <c r="AJ13" i="11"/>
  <c r="AJ10" i="11"/>
  <c r="AJ4" i="11"/>
  <c r="AJ6" i="11"/>
  <c r="AJ5" i="11"/>
  <c r="AJ3" i="11"/>
  <c r="CB191" i="4"/>
  <c r="CB195" i="4" s="1"/>
  <c r="CL134" i="4"/>
  <c r="CM134" i="4"/>
  <c r="DA215" i="4"/>
  <c r="DA216" i="4" s="1"/>
  <c r="DB217" i="4" s="1"/>
  <c r="DB214" i="4"/>
  <c r="CI191" i="4"/>
  <c r="CI194" i="4" s="1"/>
  <c r="DC182" i="4"/>
  <c r="DC186" i="4" s="1"/>
  <c r="CD191" i="4"/>
  <c r="CD195" i="4" s="1"/>
  <c r="AS5" i="11"/>
  <c r="AS9" i="11"/>
  <c r="AR49" i="11" s="1"/>
  <c r="AS3" i="11"/>
  <c r="AS6" i="11"/>
  <c r="AR46" i="11" s="1"/>
  <c r="AS10" i="11"/>
  <c r="AR50" i="11" s="1"/>
  <c r="AS4" i="11"/>
  <c r="AR44" i="11" s="1"/>
  <c r="AS7" i="11"/>
  <c r="AR47" i="11" s="1"/>
  <c r="AS11" i="11"/>
  <c r="AR51" i="11" s="1"/>
  <c r="AS13" i="11"/>
  <c r="AR53" i="11" s="1"/>
  <c r="AS8" i="11"/>
  <c r="AS12" i="11"/>
  <c r="CG191" i="4"/>
  <c r="CG193" i="4" s="1"/>
  <c r="CH173" i="4"/>
  <c r="CF173" i="4"/>
  <c r="CF174" i="4" s="1"/>
  <c r="CF191" i="4"/>
  <c r="CF194" i="4" s="1"/>
  <c r="CK214" i="4"/>
  <c r="CJ215" i="4"/>
  <c r="CJ216" i="4" s="1"/>
  <c r="CK217" i="4" s="1"/>
  <c r="CB206" i="4"/>
  <c r="CB207" i="4" s="1"/>
  <c r="CC208" i="4" s="1"/>
  <c r="CC205" i="4"/>
  <c r="CC206" i="4" s="1"/>
  <c r="CC207" i="4" s="1"/>
  <c r="CD208" i="4" s="1"/>
  <c r="CL139" i="4"/>
  <c r="CM139" i="4"/>
  <c r="DD164" i="4"/>
  <c r="DD166" i="4" s="1"/>
  <c r="CI182" i="4"/>
  <c r="CY173" i="4"/>
  <c r="CE182" i="4"/>
  <c r="CE186" i="4" s="1"/>
  <c r="CD214" i="4"/>
  <c r="CC215" i="4"/>
  <c r="CC216" i="4" s="1"/>
  <c r="CD217" i="4" s="1"/>
  <c r="CD164" i="4"/>
  <c r="CD165" i="4" s="1"/>
  <c r="CJ164" i="4"/>
  <c r="CJ166" i="4" s="1"/>
  <c r="CI164" i="4"/>
  <c r="AK5" i="11"/>
  <c r="AK9" i="11"/>
  <c r="AK6" i="11"/>
  <c r="AK10" i="11"/>
  <c r="AK4" i="11"/>
  <c r="AK7" i="11"/>
  <c r="AK11" i="11"/>
  <c r="AK3" i="11"/>
  <c r="AK13" i="11"/>
  <c r="AK8" i="11"/>
  <c r="AK12" i="11"/>
  <c r="CF214" i="4"/>
  <c r="CE215" i="4"/>
  <c r="CE216" i="4" s="1"/>
  <c r="CF217" i="4" s="1"/>
  <c r="CF164" i="4"/>
  <c r="CF165" i="4" s="1"/>
  <c r="AS43" i="11"/>
  <c r="AG43" i="11" l="1"/>
  <c r="AF48" i="11"/>
  <c r="AQ9" i="11"/>
  <c r="AS53" i="11"/>
  <c r="G44" i="11"/>
  <c r="AQ13" i="11"/>
  <c r="AF49" i="11"/>
  <c r="AH49" i="11"/>
  <c r="AH50" i="11"/>
  <c r="AG44" i="11"/>
  <c r="I49" i="11"/>
  <c r="I57" i="11"/>
  <c r="M194" i="9"/>
  <c r="N195" i="9"/>
  <c r="M192" i="9"/>
  <c r="N193" i="9"/>
  <c r="M198" i="9"/>
  <c r="N199" i="9"/>
  <c r="M196" i="9"/>
  <c r="N197" i="9"/>
  <c r="L26" i="11"/>
  <c r="L19" i="11"/>
  <c r="L29" i="11"/>
  <c r="R44" i="11" s="1"/>
  <c r="G50" i="11"/>
  <c r="G48" i="11"/>
  <c r="G34" i="11"/>
  <c r="R34" i="11" s="1"/>
  <c r="I38" i="11"/>
  <c r="I36" i="11"/>
  <c r="I44" i="11"/>
  <c r="I39" i="11"/>
  <c r="I37" i="11"/>
  <c r="L25" i="11"/>
  <c r="G51" i="11"/>
  <c r="G40" i="11"/>
  <c r="AD174" i="4"/>
  <c r="L28" i="11"/>
  <c r="R43" i="11" s="1"/>
  <c r="L21" i="11"/>
  <c r="L20" i="11"/>
  <c r="L23" i="11"/>
  <c r="L27" i="11"/>
  <c r="DD195" i="4"/>
  <c r="DD194" i="4"/>
  <c r="DD192" i="4"/>
  <c r="AI4" i="11"/>
  <c r="G35" i="11"/>
  <c r="AI3" i="11"/>
  <c r="G42" i="11"/>
  <c r="G49" i="11"/>
  <c r="G37" i="11"/>
  <c r="I54" i="11"/>
  <c r="M26" i="11"/>
  <c r="G58" i="11"/>
  <c r="I52" i="11"/>
  <c r="AI9" i="11"/>
  <c r="M28" i="11"/>
  <c r="T58" i="11" s="1"/>
  <c r="G41" i="11"/>
  <c r="I55" i="11"/>
  <c r="I43" i="11"/>
  <c r="M25" i="11"/>
  <c r="I50" i="11"/>
  <c r="M20" i="11"/>
  <c r="I53" i="11"/>
  <c r="I51" i="11"/>
  <c r="M21" i="11"/>
  <c r="M23" i="11"/>
  <c r="I41" i="11"/>
  <c r="I56" i="11"/>
  <c r="M27" i="11"/>
  <c r="M29" i="11"/>
  <c r="T59" i="11" s="1"/>
  <c r="I35" i="11"/>
  <c r="M22" i="11"/>
  <c r="M24" i="11"/>
  <c r="I42" i="11"/>
  <c r="I40" i="11"/>
  <c r="G39" i="11"/>
  <c r="G36" i="11"/>
  <c r="G38" i="11"/>
  <c r="G56" i="11"/>
  <c r="G54" i="11"/>
  <c r="G52" i="11"/>
  <c r="G57" i="11"/>
  <c r="G55" i="11"/>
  <c r="G53" i="11"/>
  <c r="L24" i="11"/>
  <c r="AN32" i="11"/>
  <c r="L22" i="11"/>
  <c r="AF50" i="11"/>
  <c r="AH51" i="11"/>
  <c r="R49" i="11"/>
  <c r="AC177" i="4"/>
  <c r="AC176" i="4"/>
  <c r="CM143" i="4"/>
  <c r="CV182" i="4"/>
  <c r="CV183" i="4" s="1"/>
  <c r="AL6" i="11"/>
  <c r="BN166" i="4"/>
  <c r="BJ164" i="4"/>
  <c r="BJ165" i="4" s="1"/>
  <c r="AR164" i="4"/>
  <c r="AR167" i="4" s="1"/>
  <c r="CW182" i="4"/>
  <c r="CW183" i="4" s="1"/>
  <c r="AQ7" i="11"/>
  <c r="AQ11" i="11"/>
  <c r="AH53" i="11"/>
  <c r="AF51" i="11"/>
  <c r="AH45" i="11"/>
  <c r="AQ5" i="11"/>
  <c r="AQ8" i="11"/>
  <c r="CX164" i="4"/>
  <c r="CX168" i="4" s="1"/>
  <c r="AR48" i="11"/>
  <c r="AQ10" i="11"/>
  <c r="AQ3" i="11"/>
  <c r="AF45" i="11"/>
  <c r="AS45" i="11"/>
  <c r="AR45" i="11"/>
  <c r="DA164" i="4"/>
  <c r="DA168" i="4" s="1"/>
  <c r="AQ4" i="11"/>
  <c r="O134" i="4"/>
  <c r="AQ6" i="11"/>
  <c r="AT48" i="11"/>
  <c r="CW164" i="4"/>
  <c r="CW167" i="4" s="1"/>
  <c r="CV164" i="4"/>
  <c r="CV167" i="4" s="1"/>
  <c r="AR52" i="11"/>
  <c r="AR43" i="11"/>
  <c r="DB182" i="4"/>
  <c r="DB186" i="4" s="1"/>
  <c r="AF43" i="11"/>
  <c r="AF53" i="11"/>
  <c r="BR184" i="4"/>
  <c r="AL37" i="11"/>
  <c r="N13" i="11"/>
  <c r="AD12" i="11"/>
  <c r="AC192" i="4"/>
  <c r="AC193" i="4"/>
  <c r="AC195" i="4"/>
  <c r="I191" i="4"/>
  <c r="I193" i="4" s="1"/>
  <c r="CU182" i="4"/>
  <c r="CU164" i="4"/>
  <c r="CU165" i="4" s="1"/>
  <c r="AT11" i="11"/>
  <c r="BN167" i="4"/>
  <c r="AG52" i="11"/>
  <c r="AG48" i="11"/>
  <c r="BN165" i="4"/>
  <c r="AF52" i="11"/>
  <c r="AL5" i="11"/>
  <c r="AL4" i="11"/>
  <c r="AT7" i="11"/>
  <c r="AD8" i="11"/>
  <c r="AL10" i="11"/>
  <c r="AL9" i="11"/>
  <c r="AL13" i="11"/>
  <c r="AL11" i="11"/>
  <c r="AL7" i="11"/>
  <c r="AL12" i="11"/>
  <c r="AT5" i="11"/>
  <c r="DE208" i="4"/>
  <c r="DF209" i="4" s="1"/>
  <c r="CX186" i="4"/>
  <c r="CX183" i="4"/>
  <c r="CX184" i="4"/>
  <c r="CX185" i="4"/>
  <c r="T34" i="11"/>
  <c r="BM165" i="4"/>
  <c r="DE143" i="4"/>
  <c r="DF143" i="4"/>
  <c r="CL208" i="4"/>
  <c r="CM209" i="4" s="1"/>
  <c r="AT9" i="11"/>
  <c r="AT12" i="11"/>
  <c r="AT4" i="11"/>
  <c r="AI7" i="11"/>
  <c r="CE166" i="4"/>
  <c r="AI5" i="11"/>
  <c r="AI12" i="11"/>
  <c r="AI6" i="11"/>
  <c r="BQ168" i="4"/>
  <c r="AD4" i="11"/>
  <c r="AD182" i="4"/>
  <c r="AD186" i="4" s="1"/>
  <c r="AD5" i="11"/>
  <c r="DE139" i="4"/>
  <c r="DF139" i="4"/>
  <c r="AI8" i="11"/>
  <c r="CG185" i="4"/>
  <c r="AT10" i="11"/>
  <c r="AI13" i="11"/>
  <c r="AI11" i="11"/>
  <c r="BQ167" i="4"/>
  <c r="BQ166" i="4"/>
  <c r="DF130" i="4"/>
  <c r="DE130" i="4"/>
  <c r="CZ165" i="4"/>
  <c r="T49" i="11"/>
  <c r="CY165" i="4"/>
  <c r="CW184" i="4"/>
  <c r="AF44" i="11"/>
  <c r="BP164" i="4"/>
  <c r="BP168" i="4" s="1"/>
  <c r="BM166" i="4"/>
  <c r="BM168" i="4"/>
  <c r="BQ182" i="4"/>
  <c r="BQ183" i="4" s="1"/>
  <c r="M214" i="4"/>
  <c r="AC174" i="4"/>
  <c r="AE175" i="4"/>
  <c r="AD175" i="4"/>
  <c r="BI167" i="4"/>
  <c r="BI166" i="4"/>
  <c r="BI165" i="4"/>
  <c r="BI168" i="4"/>
  <c r="BS208" i="4"/>
  <c r="BT209" i="4" s="1"/>
  <c r="AD11" i="11"/>
  <c r="AD13" i="11"/>
  <c r="BR185" i="4"/>
  <c r="BR186" i="4"/>
  <c r="BT130" i="4"/>
  <c r="BJ182" i="4"/>
  <c r="BJ186" i="4" s="1"/>
  <c r="BP182" i="4"/>
  <c r="BP183" i="4" s="1"/>
  <c r="BR168" i="4"/>
  <c r="BR166" i="4"/>
  <c r="BT139" i="4"/>
  <c r="BR165" i="4"/>
  <c r="AE194" i="4"/>
  <c r="BI186" i="4"/>
  <c r="BI183" i="4"/>
  <c r="BI185" i="4"/>
  <c r="BI184" i="4"/>
  <c r="BL164" i="4"/>
  <c r="BL166" i="4" s="1"/>
  <c r="BS143" i="4"/>
  <c r="BT143" i="4"/>
  <c r="AD10" i="11"/>
  <c r="BM182" i="4"/>
  <c r="BS130" i="4"/>
  <c r="AD6" i="11"/>
  <c r="AD9" i="11"/>
  <c r="AD7" i="11"/>
  <c r="BN182" i="4"/>
  <c r="BS139" i="4"/>
  <c r="BK164" i="4"/>
  <c r="BK167" i="4" s="1"/>
  <c r="BL182" i="4"/>
  <c r="AM31" i="11"/>
  <c r="AN31" i="11"/>
  <c r="DD178" i="4"/>
  <c r="DD179" i="4" s="1"/>
  <c r="I181" i="4"/>
  <c r="I182" i="4" s="1"/>
  <c r="I183" i="4" s="1"/>
  <c r="BO166" i="4"/>
  <c r="AE195" i="4"/>
  <c r="E214" i="4"/>
  <c r="H163" i="4"/>
  <c r="G164" i="4" s="1"/>
  <c r="G166" i="4" s="1"/>
  <c r="M173" i="4"/>
  <c r="M174" i="4" s="1"/>
  <c r="AQ164" i="4"/>
  <c r="AQ166" i="4" s="1"/>
  <c r="AQ185" i="4"/>
  <c r="AQ184" i="4"/>
  <c r="N12" i="11"/>
  <c r="AE192" i="4"/>
  <c r="AM33" i="11"/>
  <c r="AN29" i="11"/>
  <c r="AM29" i="11"/>
  <c r="AM35" i="11"/>
  <c r="AM32" i="11"/>
  <c r="AN35" i="11"/>
  <c r="V10" i="11"/>
  <c r="AT193" i="4"/>
  <c r="AN37" i="11"/>
  <c r="AM37" i="11"/>
  <c r="AD177" i="4"/>
  <c r="J214" i="4"/>
  <c r="V9" i="11"/>
  <c r="V13" i="11"/>
  <c r="V11" i="11"/>
  <c r="V6" i="11"/>
  <c r="V8" i="11"/>
  <c r="V12" i="11"/>
  <c r="I71" i="11" s="1"/>
  <c r="AE174" i="4"/>
  <c r="AN36" i="11"/>
  <c r="AN39" i="11"/>
  <c r="AM36" i="11"/>
  <c r="AM39" i="11"/>
  <c r="AE177" i="4"/>
  <c r="AN33" i="11"/>
  <c r="AN30" i="11"/>
  <c r="AM30" i="11"/>
  <c r="Y164" i="4"/>
  <c r="Y168" i="4" s="1"/>
  <c r="G130" i="4"/>
  <c r="AD196" i="4"/>
  <c r="AD197" i="4" s="1"/>
  <c r="D130" i="4"/>
  <c r="AQ186" i="4"/>
  <c r="N6" i="11"/>
  <c r="G65" i="11" s="1"/>
  <c r="AA164" i="4"/>
  <c r="AA165" i="4" s="1"/>
  <c r="J139" i="4"/>
  <c r="J130" i="4"/>
  <c r="AF178" i="4"/>
  <c r="AF179" i="4" s="1"/>
  <c r="L191" i="4"/>
  <c r="L192" i="4" s="1"/>
  <c r="I175" i="4"/>
  <c r="I176" i="4"/>
  <c r="AT192" i="4"/>
  <c r="AP178" i="4"/>
  <c r="AP179" i="4" s="1"/>
  <c r="AL38" i="11"/>
  <c r="AM38" i="11"/>
  <c r="AN38" i="11"/>
  <c r="BK176" i="4"/>
  <c r="DB196" i="4"/>
  <c r="DB197" i="4" s="1"/>
  <c r="O191" i="9"/>
  <c r="N190" i="9"/>
  <c r="DC178" i="4"/>
  <c r="DC179" i="4" s="1"/>
  <c r="Y192" i="4"/>
  <c r="AB182" i="4"/>
  <c r="AB183" i="4" s="1"/>
  <c r="CB194" i="4"/>
  <c r="DA185" i="4"/>
  <c r="DA186" i="4"/>
  <c r="CZ186" i="4"/>
  <c r="CX178" i="4"/>
  <c r="CX179" i="4" s="1"/>
  <c r="CU178" i="4"/>
  <c r="CU179" i="4" s="1"/>
  <c r="CJ168" i="4"/>
  <c r="CH183" i="4"/>
  <c r="CB186" i="4"/>
  <c r="CD186" i="4"/>
  <c r="BO167" i="4"/>
  <c r="BK186" i="4"/>
  <c r="BO186" i="4"/>
  <c r="BK174" i="4"/>
  <c r="BK183" i="4"/>
  <c r="BK175" i="4"/>
  <c r="BK168" i="4"/>
  <c r="BK184" i="4"/>
  <c r="BO185" i="4"/>
  <c r="AU167" i="4"/>
  <c r="AB164" i="4"/>
  <c r="AB166" i="4" s="1"/>
  <c r="N8" i="11"/>
  <c r="N10" i="11"/>
  <c r="X167" i="4"/>
  <c r="W178" i="4"/>
  <c r="W179" i="4" s="1"/>
  <c r="AA182" i="4"/>
  <c r="AA185" i="4" s="1"/>
  <c r="N11" i="11"/>
  <c r="CW178" i="4"/>
  <c r="CW179" i="4" s="1"/>
  <c r="G181" i="4"/>
  <c r="DB178" i="4"/>
  <c r="DB179" i="4" s="1"/>
  <c r="D139" i="4"/>
  <c r="H181" i="4"/>
  <c r="L139" i="4"/>
  <c r="Y176" i="4"/>
  <c r="Z195" i="4"/>
  <c r="AX174" i="4"/>
  <c r="AR174" i="4"/>
  <c r="BM174" i="4"/>
  <c r="BI174" i="4"/>
  <c r="DA165" i="4"/>
  <c r="DC165" i="4"/>
  <c r="DD185" i="4"/>
  <c r="CY196" i="4"/>
  <c r="CY197" i="4" s="1"/>
  <c r="CZ185" i="4"/>
  <c r="DB166" i="4"/>
  <c r="DD183" i="4"/>
  <c r="DC196" i="4"/>
  <c r="DC197" i="4" s="1"/>
  <c r="DB168" i="4"/>
  <c r="CD166" i="4"/>
  <c r="CK185" i="4"/>
  <c r="CC167" i="4"/>
  <c r="CB185" i="4"/>
  <c r="CH184" i="4"/>
  <c r="CD185" i="4"/>
  <c r="CJ167" i="4"/>
  <c r="CJ165" i="4"/>
  <c r="CK195" i="4"/>
  <c r="CD183" i="4"/>
  <c r="CC192" i="4"/>
  <c r="BO165" i="4"/>
  <c r="BN175" i="4"/>
  <c r="BO183" i="4"/>
  <c r="AV174" i="4"/>
  <c r="X176" i="4"/>
  <c r="AA174" i="4"/>
  <c r="AB176" i="4"/>
  <c r="X168" i="4"/>
  <c r="Z193" i="4"/>
  <c r="W196" i="4"/>
  <c r="W197" i="4" s="1"/>
  <c r="AS194" i="4"/>
  <c r="CV196" i="4"/>
  <c r="CV197" i="4" s="1"/>
  <c r="CU196" i="4"/>
  <c r="CU197" i="4" s="1"/>
  <c r="CC195" i="4"/>
  <c r="M163" i="4"/>
  <c r="M164" i="4" s="1"/>
  <c r="M165" i="4" s="1"/>
  <c r="Y177" i="4"/>
  <c r="Z194" i="4"/>
  <c r="AT195" i="4"/>
  <c r="AS195" i="4"/>
  <c r="AX177" i="4"/>
  <c r="CK192" i="4"/>
  <c r="F181" i="4"/>
  <c r="Y175" i="4"/>
  <c r="AS193" i="4"/>
  <c r="AU195" i="4"/>
  <c r="BQ192" i="4"/>
  <c r="BO192" i="4"/>
  <c r="AY178" i="4"/>
  <c r="AY179" i="4" s="1"/>
  <c r="AL31" i="11"/>
  <c r="AL29" i="11"/>
  <c r="AB193" i="4"/>
  <c r="AG208" i="4"/>
  <c r="AH209" i="4" s="1"/>
  <c r="O40" i="9" s="1"/>
  <c r="AA177" i="4"/>
  <c r="AR177" i="4"/>
  <c r="AS176" i="4"/>
  <c r="AR192" i="4"/>
  <c r="V4" i="11"/>
  <c r="BR195" i="4"/>
  <c r="BO174" i="4"/>
  <c r="BK193" i="4"/>
  <c r="BP177" i="4"/>
  <c r="BI195" i="4"/>
  <c r="AL36" i="11"/>
  <c r="AL34" i="11"/>
  <c r="AA192" i="4"/>
  <c r="N4" i="11"/>
  <c r="N5" i="11"/>
  <c r="AU177" i="4"/>
  <c r="AX182" i="4"/>
  <c r="AL32" i="11"/>
  <c r="AL30" i="11"/>
  <c r="AL39" i="11"/>
  <c r="N7" i="11"/>
  <c r="V7" i="11"/>
  <c r="V5" i="11"/>
  <c r="DA177" i="4"/>
  <c r="CW196" i="4"/>
  <c r="CW197" i="4" s="1"/>
  <c r="AL35" i="11"/>
  <c r="AL33" i="11"/>
  <c r="AV192" i="4"/>
  <c r="AZ208" i="4"/>
  <c r="BA209" i="4" s="1"/>
  <c r="AS174" i="4"/>
  <c r="AV177" i="4"/>
  <c r="AU192" i="4"/>
  <c r="BQ177" i="4"/>
  <c r="BO194" i="4"/>
  <c r="D178" i="4"/>
  <c r="D179" i="4" s="1"/>
  <c r="AU185" i="4"/>
  <c r="AU183" i="4"/>
  <c r="AU184" i="4"/>
  <c r="AG143" i="4"/>
  <c r="AH143" i="4"/>
  <c r="BA143" i="4"/>
  <c r="AZ143" i="4"/>
  <c r="L130" i="4"/>
  <c r="E181" i="4"/>
  <c r="D182" i="4" s="1"/>
  <c r="E139" i="4"/>
  <c r="X185" i="4"/>
  <c r="Z175" i="4"/>
  <c r="AX195" i="4"/>
  <c r="AV186" i="4"/>
  <c r="AX175" i="4"/>
  <c r="AU166" i="4"/>
  <c r="BQ194" i="4"/>
  <c r="BN177" i="4"/>
  <c r="BJ174" i="4"/>
  <c r="AY182" i="4"/>
  <c r="AY186" i="4" s="1"/>
  <c r="BA139" i="4"/>
  <c r="AZ139" i="4"/>
  <c r="AW164" i="4"/>
  <c r="AW165" i="4" s="1"/>
  <c r="AD164" i="4"/>
  <c r="AD166" i="4" s="1"/>
  <c r="AG139" i="4"/>
  <c r="AH139" i="4"/>
  <c r="AT182" i="4"/>
  <c r="AT186" i="4" s="1"/>
  <c r="AP164" i="4"/>
  <c r="AP167" i="4" s="1"/>
  <c r="AE182" i="4"/>
  <c r="AE183" i="4" s="1"/>
  <c r="AS164" i="4"/>
  <c r="AY164" i="4"/>
  <c r="AY165" i="4" s="1"/>
  <c r="AF182" i="4"/>
  <c r="AF185" i="4" s="1"/>
  <c r="CZ192" i="4"/>
  <c r="DA174" i="4"/>
  <c r="O224" i="4"/>
  <c r="O23" i="9" s="1"/>
  <c r="I130" i="4"/>
  <c r="F130" i="4"/>
  <c r="X177" i="4"/>
  <c r="AA195" i="4"/>
  <c r="AF196" i="4"/>
  <c r="AF197" i="4" s="1"/>
  <c r="Y184" i="4"/>
  <c r="X184" i="4"/>
  <c r="W164" i="4"/>
  <c r="W167" i="4" s="1"/>
  <c r="W182" i="4"/>
  <c r="W186" i="4" s="1"/>
  <c r="AZ130" i="4"/>
  <c r="BA130" i="4"/>
  <c r="M181" i="4"/>
  <c r="L182" i="4" s="1"/>
  <c r="L183" i="4" s="1"/>
  <c r="E163" i="4"/>
  <c r="E164" i="4" s="1"/>
  <c r="E130" i="4"/>
  <c r="K163" i="4"/>
  <c r="K130" i="4"/>
  <c r="X174" i="4"/>
  <c r="AA193" i="4"/>
  <c r="Y185" i="4"/>
  <c r="AB177" i="4"/>
  <c r="N9" i="11"/>
  <c r="X166" i="4"/>
  <c r="X186" i="4"/>
  <c r="AR176" i="4"/>
  <c r="AV176" i="4"/>
  <c r="AU194" i="4"/>
  <c r="BR194" i="4"/>
  <c r="BQ176" i="4"/>
  <c r="BN174" i="4"/>
  <c r="AE164" i="4"/>
  <c r="AE166" i="4" s="1"/>
  <c r="AH130" i="4"/>
  <c r="AG130" i="4"/>
  <c r="AW182" i="4"/>
  <c r="AW183" i="4" s="1"/>
  <c r="AX164" i="4"/>
  <c r="AX165" i="4" s="1"/>
  <c r="Z182" i="4"/>
  <c r="Z185" i="4" s="1"/>
  <c r="AS182" i="4"/>
  <c r="AS183" i="4" s="1"/>
  <c r="K181" i="4"/>
  <c r="K182" i="4" s="1"/>
  <c r="K183" i="4" s="1"/>
  <c r="K139" i="4"/>
  <c r="AT164" i="4"/>
  <c r="AT166" i="4" s="1"/>
  <c r="AC164" i="4"/>
  <c r="AC167" i="4" s="1"/>
  <c r="AP182" i="4"/>
  <c r="AP185" i="4" s="1"/>
  <c r="Z164" i="4"/>
  <c r="Z168" i="4" s="1"/>
  <c r="AC182" i="4"/>
  <c r="AC184" i="4" s="1"/>
  <c r="AF164" i="4"/>
  <c r="AF165" i="4" s="1"/>
  <c r="DD167" i="4"/>
  <c r="CY184" i="4"/>
  <c r="DD165" i="4"/>
  <c r="CW185" i="4"/>
  <c r="CY186" i="4"/>
  <c r="DD184" i="4"/>
  <c r="DA193" i="4"/>
  <c r="CZ166" i="4"/>
  <c r="CZ167" i="4"/>
  <c r="DA184" i="4"/>
  <c r="CZ184" i="4"/>
  <c r="DB167" i="4"/>
  <c r="CW186" i="4"/>
  <c r="DB183" i="4"/>
  <c r="CY185" i="4"/>
  <c r="CV178" i="4"/>
  <c r="CV179" i="4" s="1"/>
  <c r="DA195" i="4"/>
  <c r="CF166" i="4"/>
  <c r="CD167" i="4"/>
  <c r="CH166" i="4"/>
  <c r="CG183" i="4"/>
  <c r="CG184" i="4"/>
  <c r="CC184" i="4"/>
  <c r="CF184" i="4"/>
  <c r="CF167" i="4"/>
  <c r="CD168" i="4"/>
  <c r="CH167" i="4"/>
  <c r="CB177" i="4"/>
  <c r="CK186" i="4"/>
  <c r="CG177" i="4"/>
  <c r="CD176" i="4"/>
  <c r="CE167" i="4"/>
  <c r="CF168" i="4"/>
  <c r="CH168" i="4"/>
  <c r="CG165" i="4"/>
  <c r="CC183" i="4"/>
  <c r="CF183" i="4"/>
  <c r="BQ193" i="4"/>
  <c r="BM192" i="4"/>
  <c r="BM175" i="4"/>
  <c r="BJ193" i="4"/>
  <c r="BN192" i="4"/>
  <c r="BO175" i="4"/>
  <c r="AA11" i="11"/>
  <c r="AA13" i="11"/>
  <c r="AA3" i="11"/>
  <c r="AA10" i="11"/>
  <c r="AA6" i="11"/>
  <c r="AA4" i="11"/>
  <c r="AA7" i="11"/>
  <c r="AA8" i="11"/>
  <c r="AA9" i="11"/>
  <c r="AA12" i="11"/>
  <c r="AA5" i="11"/>
  <c r="BQ175" i="4"/>
  <c r="BR176" i="4"/>
  <c r="BL176" i="4"/>
  <c r="BL175" i="4"/>
  <c r="BO193" i="4"/>
  <c r="BJ177" i="4"/>
  <c r="BK195" i="4"/>
  <c r="BP175" i="4"/>
  <c r="BP192" i="4"/>
  <c r="BI193" i="4"/>
  <c r="BI176" i="4"/>
  <c r="BL192" i="4"/>
  <c r="BK166" i="4"/>
  <c r="BM194" i="4"/>
  <c r="BJ194" i="4"/>
  <c r="BN194" i="4"/>
  <c r="BO177" i="4"/>
  <c r="BR177" i="4"/>
  <c r="BL177" i="4"/>
  <c r="BK192" i="4"/>
  <c r="BP194" i="4"/>
  <c r="BL193" i="4"/>
  <c r="BJ166" i="4"/>
  <c r="BK165" i="4"/>
  <c r="BM195" i="4"/>
  <c r="BM177" i="4"/>
  <c r="BJ192" i="4"/>
  <c r="BN195" i="4"/>
  <c r="BR193" i="4"/>
  <c r="BR175" i="4"/>
  <c r="BJ175" i="4"/>
  <c r="BP176" i="4"/>
  <c r="BP193" i="4"/>
  <c r="BI192" i="4"/>
  <c r="BI177" i="4"/>
  <c r="BL195" i="4"/>
  <c r="AX192" i="4"/>
  <c r="AV194" i="4"/>
  <c r="AR186" i="4"/>
  <c r="AU174" i="4"/>
  <c r="AW174" i="4"/>
  <c r="AW176" i="4"/>
  <c r="AW175" i="4"/>
  <c r="AW177" i="4"/>
  <c r="AT175" i="4"/>
  <c r="AS31" i="11"/>
  <c r="AT31" i="11"/>
  <c r="AR31" i="11"/>
  <c r="AS33" i="11"/>
  <c r="AT33" i="11"/>
  <c r="AR33" i="11"/>
  <c r="AV165" i="4"/>
  <c r="AT174" i="4"/>
  <c r="AS35" i="11"/>
  <c r="AT35" i="11"/>
  <c r="AR35" i="11"/>
  <c r="AS37" i="11"/>
  <c r="AT37" i="11"/>
  <c r="AR37" i="11"/>
  <c r="AS39" i="11"/>
  <c r="AR39" i="11"/>
  <c r="AT39" i="11"/>
  <c r="AV168" i="4"/>
  <c r="AX194" i="4"/>
  <c r="AW192" i="4"/>
  <c r="AW194" i="4"/>
  <c r="AW195" i="4"/>
  <c r="AW193" i="4"/>
  <c r="AV195" i="4"/>
  <c r="AR185" i="4"/>
  <c r="AU175" i="4"/>
  <c r="AV184" i="4"/>
  <c r="AR194" i="4"/>
  <c r="AT176" i="4"/>
  <c r="AT30" i="11"/>
  <c r="AR30" i="11"/>
  <c r="AS30" i="11"/>
  <c r="AR32" i="11"/>
  <c r="AS32" i="11"/>
  <c r="AT32" i="11"/>
  <c r="AR34" i="11"/>
  <c r="AT34" i="11"/>
  <c r="AS34" i="11"/>
  <c r="S3" i="11"/>
  <c r="S7" i="11"/>
  <c r="S5" i="11"/>
  <c r="S12" i="11"/>
  <c r="S6" i="11"/>
  <c r="S11" i="11"/>
  <c r="S9" i="11"/>
  <c r="S10" i="11"/>
  <c r="S8" i="11"/>
  <c r="S13" i="11"/>
  <c r="S4" i="11"/>
  <c r="AR184" i="4"/>
  <c r="AQ192" i="4"/>
  <c r="AQ195" i="4"/>
  <c r="AQ194" i="4"/>
  <c r="AQ193" i="4"/>
  <c r="AQ175" i="4"/>
  <c r="AQ176" i="4"/>
  <c r="AQ174" i="4"/>
  <c r="AQ177" i="4"/>
  <c r="AP196" i="4"/>
  <c r="AP197" i="4" s="1"/>
  <c r="AV185" i="4"/>
  <c r="AU186" i="4"/>
  <c r="AS175" i="4"/>
  <c r="AR193" i="4"/>
  <c r="AU165" i="4"/>
  <c r="AR36" i="11"/>
  <c r="AS36" i="11"/>
  <c r="AT36" i="11"/>
  <c r="AR38" i="11"/>
  <c r="AT38" i="11"/>
  <c r="AS38" i="11"/>
  <c r="AS29" i="11"/>
  <c r="AR29" i="11"/>
  <c r="AT29" i="11"/>
  <c r="AA49" i="11" s="1"/>
  <c r="AV167" i="4"/>
  <c r="AY196" i="4"/>
  <c r="AY197" i="4" s="1"/>
  <c r="AB175" i="4"/>
  <c r="AB195" i="4"/>
  <c r="Y183" i="4"/>
  <c r="AA175" i="4"/>
  <c r="Y194" i="4"/>
  <c r="X192" i="4"/>
  <c r="Z176" i="4"/>
  <c r="AB194" i="4"/>
  <c r="Y195" i="4"/>
  <c r="X194" i="4"/>
  <c r="Z174" i="4"/>
  <c r="K3" i="11"/>
  <c r="G19" i="11" s="1"/>
  <c r="R19" i="11" s="1"/>
  <c r="K4" i="11"/>
  <c r="K6" i="11"/>
  <c r="K13" i="11"/>
  <c r="K9" i="11"/>
  <c r="K11" i="11"/>
  <c r="K12" i="11"/>
  <c r="K5" i="11"/>
  <c r="K7" i="11"/>
  <c r="K8" i="11"/>
  <c r="K10" i="11"/>
  <c r="X193" i="4"/>
  <c r="CB193" i="4"/>
  <c r="CK176" i="4"/>
  <c r="G215" i="4"/>
  <c r="G216" i="4" s="1"/>
  <c r="H217" i="4" s="1"/>
  <c r="H214" i="4"/>
  <c r="E215" i="4"/>
  <c r="E216" i="4" s="1"/>
  <c r="F217" i="4" s="1"/>
  <c r="F214" i="4"/>
  <c r="G3" i="11"/>
  <c r="H3" i="11" s="1"/>
  <c r="K19" i="11" s="1"/>
  <c r="G6" i="11"/>
  <c r="H6" i="11" s="1"/>
  <c r="G7" i="11"/>
  <c r="H7" i="11" s="1"/>
  <c r="G12" i="11"/>
  <c r="H12" i="11" s="1"/>
  <c r="G13" i="11"/>
  <c r="H13" i="11" s="1"/>
  <c r="G5" i="11"/>
  <c r="H5" i="11" s="1"/>
  <c r="G10" i="11"/>
  <c r="H10" i="11" s="1"/>
  <c r="G11" i="11"/>
  <c r="H11" i="11" s="1"/>
  <c r="G4" i="11"/>
  <c r="H4" i="11" s="1"/>
  <c r="G8" i="11"/>
  <c r="H8" i="11" s="1"/>
  <c r="G9" i="11"/>
  <c r="H9" i="11" s="1"/>
  <c r="D6" i="11"/>
  <c r="D13" i="11"/>
  <c r="D4" i="11"/>
  <c r="D10" i="11"/>
  <c r="D3" i="11"/>
  <c r="D7" i="11"/>
  <c r="D5" i="11"/>
  <c r="D8" i="11"/>
  <c r="D11" i="11"/>
  <c r="D9" i="11"/>
  <c r="D12" i="11"/>
  <c r="K173" i="4"/>
  <c r="K174" i="4" s="1"/>
  <c r="I164" i="4"/>
  <c r="I167" i="4" s="1"/>
  <c r="L176" i="4"/>
  <c r="F164" i="4"/>
  <c r="F165" i="4" s="1"/>
  <c r="F206" i="4"/>
  <c r="F207" i="4" s="1"/>
  <c r="G208" i="4" s="1"/>
  <c r="G205" i="4"/>
  <c r="G206" i="4" s="1"/>
  <c r="G207" i="4" s="1"/>
  <c r="H208" i="4" s="1"/>
  <c r="K214" i="4"/>
  <c r="J215" i="4"/>
  <c r="J216" i="4" s="1"/>
  <c r="K217" i="4" s="1"/>
  <c r="M194" i="4"/>
  <c r="CF193" i="4"/>
  <c r="CG192" i="4"/>
  <c r="CB192" i="4"/>
  <c r="CJ174" i="4"/>
  <c r="CJ192" i="4"/>
  <c r="E173" i="4"/>
  <c r="E175" i="4" s="1"/>
  <c r="I177" i="4"/>
  <c r="K205" i="4"/>
  <c r="K206" i="4" s="1"/>
  <c r="K207" i="4" s="1"/>
  <c r="L208" i="4" s="1"/>
  <c r="F215" i="4"/>
  <c r="F216" i="4" s="1"/>
  <c r="G217" i="4" s="1"/>
  <c r="G214" i="4"/>
  <c r="K191" i="4"/>
  <c r="K192" i="4" s="1"/>
  <c r="L174" i="4"/>
  <c r="L175" i="4"/>
  <c r="L206" i="4"/>
  <c r="L207" i="4" s="1"/>
  <c r="M208" i="4" s="1"/>
  <c r="M205" i="4"/>
  <c r="M206" i="4" s="1"/>
  <c r="M207" i="4" s="1"/>
  <c r="M193" i="4"/>
  <c r="H215" i="4"/>
  <c r="H216" i="4" s="1"/>
  <c r="I217" i="4" s="1"/>
  <c r="I214" i="4"/>
  <c r="DA176" i="4"/>
  <c r="CK194" i="4"/>
  <c r="CJ193" i="4"/>
  <c r="CJ194" i="4"/>
  <c r="CI175" i="4"/>
  <c r="CE192" i="4"/>
  <c r="G173" i="4"/>
  <c r="G175" i="4" s="1"/>
  <c r="G191" i="4"/>
  <c r="G192" i="4" s="1"/>
  <c r="H205" i="4"/>
  <c r="H206" i="4" s="1"/>
  <c r="H207" i="4" s="1"/>
  <c r="I208" i="4" s="1"/>
  <c r="I174" i="4"/>
  <c r="F173" i="4"/>
  <c r="F176" i="4" s="1"/>
  <c r="J205" i="4"/>
  <c r="J206" i="4" s="1"/>
  <c r="J207" i="4" s="1"/>
  <c r="K208" i="4" s="1"/>
  <c r="J191" i="4"/>
  <c r="J192" i="4" s="1"/>
  <c r="J173" i="4"/>
  <c r="J177" i="4" s="1"/>
  <c r="H173" i="4"/>
  <c r="H177" i="4" s="1"/>
  <c r="CJ176" i="4"/>
  <c r="CZ194" i="4"/>
  <c r="CI176" i="4"/>
  <c r="CZ174" i="4"/>
  <c r="E10" i="11"/>
  <c r="E8" i="11"/>
  <c r="E13" i="11"/>
  <c r="E3" i="11"/>
  <c r="E48" i="11" s="1"/>
  <c r="P49" i="11" s="1"/>
  <c r="E12" i="11"/>
  <c r="E4" i="11"/>
  <c r="E7" i="11"/>
  <c r="E5" i="11"/>
  <c r="E6" i="11"/>
  <c r="E11" i="11"/>
  <c r="E9" i="11"/>
  <c r="E191" i="4"/>
  <c r="E192" i="4" s="1"/>
  <c r="D206" i="4"/>
  <c r="D207" i="4" s="1"/>
  <c r="E208" i="4" s="1"/>
  <c r="E205" i="4"/>
  <c r="E206" i="4" s="1"/>
  <c r="E207" i="4" s="1"/>
  <c r="F208" i="4" s="1"/>
  <c r="O143" i="4"/>
  <c r="N143" i="4"/>
  <c r="F191" i="4"/>
  <c r="F193" i="4" s="1"/>
  <c r="I205" i="4"/>
  <c r="I206" i="4" s="1"/>
  <c r="I207" i="4" s="1"/>
  <c r="J208" i="4" s="1"/>
  <c r="L214" i="4"/>
  <c r="K215" i="4"/>
  <c r="K216" i="4" s="1"/>
  <c r="L217" i="4" s="1"/>
  <c r="D194" i="4"/>
  <c r="D193" i="4"/>
  <c r="D195" i="4"/>
  <c r="C3" i="11" a="1"/>
  <c r="M192" i="4"/>
  <c r="H191" i="4"/>
  <c r="H193" i="4" s="1"/>
  <c r="CY177" i="4"/>
  <c r="CY174" i="4"/>
  <c r="CY175" i="4"/>
  <c r="CY176" i="4"/>
  <c r="CD194" i="4"/>
  <c r="CB176" i="4"/>
  <c r="CE176" i="4"/>
  <c r="CE175" i="4"/>
  <c r="CC176" i="4"/>
  <c r="CC166" i="4"/>
  <c r="AL45" i="11"/>
  <c r="AN45" i="11"/>
  <c r="AM45" i="11"/>
  <c r="AM44" i="11"/>
  <c r="AN44" i="11"/>
  <c r="AL44" i="11"/>
  <c r="AL50" i="11"/>
  <c r="AM50" i="11"/>
  <c r="AN50" i="11"/>
  <c r="CG176" i="4"/>
  <c r="CJ183" i="4"/>
  <c r="CJ184" i="4"/>
  <c r="CE168" i="4"/>
  <c r="CW165" i="4"/>
  <c r="CK165" i="4"/>
  <c r="CK166" i="4"/>
  <c r="CI168" i="4"/>
  <c r="CI165" i="4"/>
  <c r="CI166" i="4"/>
  <c r="CI167" i="4"/>
  <c r="CE185" i="4"/>
  <c r="CY168" i="4"/>
  <c r="CI186" i="4"/>
  <c r="CI184" i="4"/>
  <c r="CI183" i="4"/>
  <c r="CI185" i="4"/>
  <c r="DD168" i="4"/>
  <c r="CF192" i="4"/>
  <c r="CF175" i="4"/>
  <c r="CF176" i="4"/>
  <c r="CG194" i="4"/>
  <c r="CD193" i="4"/>
  <c r="DC184" i="4"/>
  <c r="DC185" i="4"/>
  <c r="CI195" i="4"/>
  <c r="DB184" i="4"/>
  <c r="DB185" i="4"/>
  <c r="CB168" i="4"/>
  <c r="CB174" i="4"/>
  <c r="CE174" i="4"/>
  <c r="CC175" i="4"/>
  <c r="CC177" i="4"/>
  <c r="CZ193" i="4"/>
  <c r="CC168" i="4"/>
  <c r="DC166" i="4"/>
  <c r="DC167" i="4"/>
  <c r="CK177" i="4"/>
  <c r="CG168" i="4"/>
  <c r="AL47" i="11"/>
  <c r="AM47" i="11"/>
  <c r="AN47" i="11"/>
  <c r="AL53" i="11"/>
  <c r="AN53" i="11"/>
  <c r="AM53" i="11"/>
  <c r="AN52" i="11"/>
  <c r="AM52" i="11"/>
  <c r="AL52" i="11"/>
  <c r="CG174" i="4"/>
  <c r="CD175" i="4"/>
  <c r="CI174" i="4"/>
  <c r="CH185" i="4"/>
  <c r="CC185" i="4"/>
  <c r="CF185" i="4"/>
  <c r="CE195" i="4"/>
  <c r="CJ186" i="4"/>
  <c r="CK168" i="4"/>
  <c r="CZ175" i="4"/>
  <c r="CZ177" i="4"/>
  <c r="CH196" i="4"/>
  <c r="CH197" i="4" s="1"/>
  <c r="CE183" i="4"/>
  <c r="CE184" i="4"/>
  <c r="CF195" i="4"/>
  <c r="CF177" i="4"/>
  <c r="CH175" i="4"/>
  <c r="CH174" i="4"/>
  <c r="CH177" i="4"/>
  <c r="CH176" i="4"/>
  <c r="CD192" i="4"/>
  <c r="DC183" i="4"/>
  <c r="CI192" i="4"/>
  <c r="CI193" i="4"/>
  <c r="CB167" i="4"/>
  <c r="CB166" i="4"/>
  <c r="CK175" i="4"/>
  <c r="AL49" i="11"/>
  <c r="AN49" i="11"/>
  <c r="AM49" i="11"/>
  <c r="AL46" i="11"/>
  <c r="AM46" i="11"/>
  <c r="AN46" i="11"/>
  <c r="AM43" i="11"/>
  <c r="AL43" i="11"/>
  <c r="AN43" i="11"/>
  <c r="CY166" i="4"/>
  <c r="CV168" i="4"/>
  <c r="CV166" i="4"/>
  <c r="CG195" i="4"/>
  <c r="CJ175" i="4"/>
  <c r="DA192" i="4"/>
  <c r="CG167" i="4"/>
  <c r="CX196" i="4"/>
  <c r="CX197" i="4" s="1"/>
  <c r="AL51" i="11"/>
  <c r="AM51" i="11"/>
  <c r="AN51" i="11"/>
  <c r="AN48" i="11"/>
  <c r="AL48" i="11"/>
  <c r="AM48" i="11"/>
  <c r="CB183" i="4"/>
  <c r="CK183" i="4"/>
  <c r="CD177" i="4"/>
  <c r="CE193" i="4"/>
  <c r="CC194" i="4"/>
  <c r="T50" i="11" l="1"/>
  <c r="CV186" i="4"/>
  <c r="I29" i="11"/>
  <c r="I20" i="11"/>
  <c r="I23" i="11"/>
  <c r="I21" i="11"/>
  <c r="T21" i="11" s="1"/>
  <c r="W51" i="11" s="1"/>
  <c r="I24" i="11"/>
  <c r="I27" i="11"/>
  <c r="I19" i="11"/>
  <c r="I26" i="11"/>
  <c r="T26" i="11" s="1"/>
  <c r="W56" i="11" s="1"/>
  <c r="I25" i="11"/>
  <c r="I22" i="11"/>
  <c r="I28" i="11"/>
  <c r="BJ167" i="4"/>
  <c r="BJ168" i="4"/>
  <c r="L194" i="9"/>
  <c r="M195" i="9"/>
  <c r="L192" i="9"/>
  <c r="M193" i="9"/>
  <c r="L198" i="9"/>
  <c r="M199" i="9"/>
  <c r="R41" i="11"/>
  <c r="L196" i="9"/>
  <c r="M197" i="9"/>
  <c r="DD196" i="4"/>
  <c r="DD197" i="4" s="1"/>
  <c r="T36" i="11"/>
  <c r="G67" i="11"/>
  <c r="G63" i="11"/>
  <c r="R64" i="11" s="1"/>
  <c r="G64" i="11"/>
  <c r="R65" i="11" s="1"/>
  <c r="G71" i="11"/>
  <c r="R72" i="11" s="1"/>
  <c r="G66" i="11"/>
  <c r="R67" i="11" s="1"/>
  <c r="G72" i="11"/>
  <c r="R73" i="11" s="1"/>
  <c r="G23" i="11"/>
  <c r="R23" i="11" s="1"/>
  <c r="W38" i="11" s="1"/>
  <c r="G68" i="11"/>
  <c r="R69" i="11" s="1"/>
  <c r="G70" i="11"/>
  <c r="G69" i="11"/>
  <c r="R70" i="11" s="1"/>
  <c r="T56" i="11"/>
  <c r="AR166" i="4"/>
  <c r="T37" i="11"/>
  <c r="T38" i="11"/>
  <c r="R58" i="11"/>
  <c r="AA183" i="4"/>
  <c r="T44" i="11"/>
  <c r="T40" i="11"/>
  <c r="T35" i="11"/>
  <c r="T41" i="11"/>
  <c r="T43" i="11"/>
  <c r="T54" i="11"/>
  <c r="T55" i="11"/>
  <c r="T39" i="11"/>
  <c r="T42" i="11"/>
  <c r="T53" i="11"/>
  <c r="T51" i="11"/>
  <c r="T57" i="11"/>
  <c r="T52" i="11"/>
  <c r="AR168" i="4"/>
  <c r="AR165" i="4"/>
  <c r="R50" i="11"/>
  <c r="R40" i="11"/>
  <c r="G26" i="11"/>
  <c r="R26" i="11" s="1"/>
  <c r="G28" i="11"/>
  <c r="R28" i="11" s="1"/>
  <c r="W43" i="11" s="1"/>
  <c r="G24" i="11"/>
  <c r="R24" i="11" s="1"/>
  <c r="R37" i="11"/>
  <c r="T29" i="11"/>
  <c r="W59" i="11" s="1"/>
  <c r="CZ187" i="4"/>
  <c r="CZ188" i="4" s="1"/>
  <c r="CE169" i="4"/>
  <c r="CE170" i="4" s="1"/>
  <c r="T23" i="11"/>
  <c r="W53" i="11" s="1"/>
  <c r="AA53" i="11" s="1"/>
  <c r="K29" i="11"/>
  <c r="AC178" i="4"/>
  <c r="AC179" i="4" s="1"/>
  <c r="G25" i="11"/>
  <c r="R25" i="11" s="1"/>
  <c r="G22" i="11"/>
  <c r="R22" i="11" s="1"/>
  <c r="CV185" i="4"/>
  <c r="T28" i="11"/>
  <c r="W58" i="11" s="1"/>
  <c r="G27" i="11"/>
  <c r="R27" i="11" s="1"/>
  <c r="G20" i="11"/>
  <c r="R20" i="11" s="1"/>
  <c r="W35" i="11" s="1"/>
  <c r="G21" i="11"/>
  <c r="R21" i="11" s="1"/>
  <c r="W36" i="11" s="1"/>
  <c r="AA36" i="11" s="1"/>
  <c r="G29" i="11"/>
  <c r="R29" i="11" s="1"/>
  <c r="E56" i="11"/>
  <c r="E49" i="11"/>
  <c r="E43" i="11"/>
  <c r="E36" i="11"/>
  <c r="I66" i="11"/>
  <c r="T67" i="11" s="1"/>
  <c r="I70" i="11"/>
  <c r="T71" i="11" s="1"/>
  <c r="I69" i="11"/>
  <c r="T70" i="11" s="1"/>
  <c r="I64" i="11"/>
  <c r="T65" i="11" s="1"/>
  <c r="I63" i="11"/>
  <c r="T64" i="11" s="1"/>
  <c r="I72" i="11"/>
  <c r="T73" i="11" s="1"/>
  <c r="I65" i="11"/>
  <c r="T66" i="11" s="1"/>
  <c r="I67" i="11"/>
  <c r="T68" i="11" s="1"/>
  <c r="I68" i="11"/>
  <c r="T69" i="11" s="1"/>
  <c r="K27" i="11"/>
  <c r="K20" i="11"/>
  <c r="K24" i="11"/>
  <c r="CV184" i="4"/>
  <c r="CZ169" i="4"/>
  <c r="CZ170" i="4" s="1"/>
  <c r="R39" i="11"/>
  <c r="R57" i="11"/>
  <c r="R68" i="11"/>
  <c r="R38" i="11"/>
  <c r="R66" i="11"/>
  <c r="R53" i="11"/>
  <c r="R56" i="11"/>
  <c r="R35" i="11"/>
  <c r="R52" i="11"/>
  <c r="R54" i="11"/>
  <c r="R55" i="11"/>
  <c r="R59" i="11"/>
  <c r="R36" i="11"/>
  <c r="R51" i="11"/>
  <c r="R42" i="11"/>
  <c r="CW168" i="4"/>
  <c r="CW166" i="4"/>
  <c r="CF187" i="4"/>
  <c r="CF188" i="4" s="1"/>
  <c r="CV165" i="4"/>
  <c r="CV169" i="4" s="1"/>
  <c r="CV170" i="4" s="1"/>
  <c r="CU167" i="4"/>
  <c r="AQ187" i="4"/>
  <c r="AQ188" i="4" s="1"/>
  <c r="CX165" i="4"/>
  <c r="CX166" i="4"/>
  <c r="CX167" i="4"/>
  <c r="CY187" i="4"/>
  <c r="CY188" i="4" s="1"/>
  <c r="CC187" i="4"/>
  <c r="CC188" i="4" s="1"/>
  <c r="DA167" i="4"/>
  <c r="DA166" i="4"/>
  <c r="T20" i="11"/>
  <c r="W50" i="11" s="1"/>
  <c r="T24" i="11"/>
  <c r="T25" i="11"/>
  <c r="T19" i="11"/>
  <c r="AA34" i="11"/>
  <c r="BN169" i="4"/>
  <c r="BN170" i="4" s="1"/>
  <c r="AC196" i="4"/>
  <c r="AC197" i="4" s="1"/>
  <c r="I195" i="4"/>
  <c r="H164" i="4"/>
  <c r="H166" i="4" s="1"/>
  <c r="BQ186" i="4"/>
  <c r="CX187" i="4"/>
  <c r="CX188" i="4" s="1"/>
  <c r="T27" i="11"/>
  <c r="W57" i="11" s="1"/>
  <c r="T22" i="11"/>
  <c r="AQ167" i="4"/>
  <c r="I194" i="4"/>
  <c r="I192" i="4"/>
  <c r="AQ165" i="4"/>
  <c r="AD185" i="4"/>
  <c r="E42" i="11"/>
  <c r="K28" i="11"/>
  <c r="E50" i="11"/>
  <c r="K25" i="11"/>
  <c r="K26" i="11"/>
  <c r="K23" i="11"/>
  <c r="K21" i="11"/>
  <c r="K22" i="11"/>
  <c r="CU185" i="4"/>
  <c r="CU186" i="4"/>
  <c r="CU183" i="4"/>
  <c r="CU184" i="4"/>
  <c r="CU166" i="4"/>
  <c r="CU168" i="4"/>
  <c r="BP167" i="4"/>
  <c r="BP166" i="4"/>
  <c r="BP165" i="4"/>
  <c r="BQ184" i="4"/>
  <c r="BQ185" i="4"/>
  <c r="BM169" i="4"/>
  <c r="BM170" i="4" s="1"/>
  <c r="CD187" i="4"/>
  <c r="CD188" i="4" s="1"/>
  <c r="BQ169" i="4"/>
  <c r="BQ170" i="4" s="1"/>
  <c r="DA187" i="4"/>
  <c r="DA188" i="4" s="1"/>
  <c r="R71" i="11"/>
  <c r="AD178" i="4"/>
  <c r="AD179" i="4" s="1"/>
  <c r="AE196" i="4"/>
  <c r="AE197" i="4" s="1"/>
  <c r="BI187" i="4"/>
  <c r="BI188" i="4" s="1"/>
  <c r="BR169" i="4"/>
  <c r="BR170" i="4" s="1"/>
  <c r="BR187" i="4"/>
  <c r="BR188" i="4" s="1"/>
  <c r="AD184" i="4"/>
  <c r="AD183" i="4"/>
  <c r="CB187" i="4"/>
  <c r="CB188" i="4" s="1"/>
  <c r="T72" i="11"/>
  <c r="DB169" i="4"/>
  <c r="DB170" i="4" s="1"/>
  <c r="CW187" i="4"/>
  <c r="CW188" i="4" s="1"/>
  <c r="BJ185" i="4"/>
  <c r="L195" i="4"/>
  <c r="M176" i="4"/>
  <c r="L194" i="4"/>
  <c r="BI169" i="4"/>
  <c r="BI170" i="4" s="1"/>
  <c r="BK187" i="4"/>
  <c r="BK188" i="4" s="1"/>
  <c r="BP186" i="4"/>
  <c r="BK169" i="4"/>
  <c r="BK170" i="4" s="1"/>
  <c r="BP184" i="4"/>
  <c r="BO169" i="4"/>
  <c r="BO170" i="4" s="1"/>
  <c r="BP185" i="4"/>
  <c r="BJ184" i="4"/>
  <c r="BJ183" i="4"/>
  <c r="Y165" i="4"/>
  <c r="Y167" i="4"/>
  <c r="BM184" i="4"/>
  <c r="BM186" i="4"/>
  <c r="BM185" i="4"/>
  <c r="BM183" i="4"/>
  <c r="BL165" i="4"/>
  <c r="BL168" i="4"/>
  <c r="BL167" i="4"/>
  <c r="BL184" i="4"/>
  <c r="BL186" i="4"/>
  <c r="BL183" i="4"/>
  <c r="BL185" i="4"/>
  <c r="BN183" i="4"/>
  <c r="BN185" i="4"/>
  <c r="BN184" i="4"/>
  <c r="BN186" i="4"/>
  <c r="AQ168" i="4"/>
  <c r="AA166" i="4"/>
  <c r="AA167" i="4"/>
  <c r="M177" i="4"/>
  <c r="M175" i="4"/>
  <c r="BO187" i="4"/>
  <c r="BO188" i="4" s="1"/>
  <c r="CB196" i="4"/>
  <c r="CB197" i="4" s="1"/>
  <c r="Y166" i="4"/>
  <c r="L164" i="4"/>
  <c r="L165" i="4" s="1"/>
  <c r="AB186" i="4"/>
  <c r="AB167" i="4"/>
  <c r="AB184" i="4"/>
  <c r="AB185" i="4"/>
  <c r="K184" i="4"/>
  <c r="E182" i="4"/>
  <c r="E184" i="4" s="1"/>
  <c r="J182" i="4"/>
  <c r="J185" i="4" s="1"/>
  <c r="K185" i="4"/>
  <c r="K186" i="4"/>
  <c r="AE178" i="4"/>
  <c r="AE179" i="4" s="1"/>
  <c r="AR178" i="4"/>
  <c r="AR179" i="4" s="1"/>
  <c r="AB168" i="4"/>
  <c r="AB165" i="4"/>
  <c r="AA168" i="4"/>
  <c r="AB196" i="4"/>
  <c r="AB197" i="4" s="1"/>
  <c r="M182" i="4"/>
  <c r="M183" i="4" s="1"/>
  <c r="AU196" i="4"/>
  <c r="AU197" i="4" s="1"/>
  <c r="F10" i="11"/>
  <c r="AT196" i="4"/>
  <c r="AT197" i="4" s="1"/>
  <c r="BO196" i="4"/>
  <c r="BO197" i="4" s="1"/>
  <c r="N139" i="4"/>
  <c r="AR196" i="4"/>
  <c r="AR197" i="4" s="1"/>
  <c r="O130" i="4"/>
  <c r="G182" i="4"/>
  <c r="G184" i="4" s="1"/>
  <c r="AX178" i="4"/>
  <c r="AX179" i="4" s="1"/>
  <c r="AU169" i="4"/>
  <c r="AU170" i="4" s="1"/>
  <c r="H182" i="4"/>
  <c r="H185" i="4" s="1"/>
  <c r="L193" i="4"/>
  <c r="O139" i="4"/>
  <c r="Y178" i="4"/>
  <c r="Y179" i="4" s="1"/>
  <c r="Z196" i="4"/>
  <c r="Z197" i="4" s="1"/>
  <c r="AS196" i="4"/>
  <c r="AS197" i="4" s="1"/>
  <c r="F182" i="4"/>
  <c r="F185" i="4" s="1"/>
  <c r="BK178" i="4"/>
  <c r="BK179" i="4" s="1"/>
  <c r="E53" i="11"/>
  <c r="E35" i="11"/>
  <c r="E37" i="11"/>
  <c r="E54" i="11"/>
  <c r="E51" i="11"/>
  <c r="CK196" i="4"/>
  <c r="CK197" i="4" s="1"/>
  <c r="E39" i="11"/>
  <c r="E41" i="11"/>
  <c r="E44" i="11"/>
  <c r="AB178" i="4"/>
  <c r="AB179" i="4" s="1"/>
  <c r="AW166" i="4"/>
  <c r="AY185" i="4"/>
  <c r="X187" i="4"/>
  <c r="X188" i="4" s="1"/>
  <c r="Z167" i="4"/>
  <c r="M190" i="9"/>
  <c r="N191" i="9"/>
  <c r="CB169" i="4"/>
  <c r="CB170" i="4" s="1"/>
  <c r="DC187" i="4"/>
  <c r="DC188" i="4" s="1"/>
  <c r="CH187" i="4"/>
  <c r="CH188" i="4" s="1"/>
  <c r="AS178" i="4"/>
  <c r="AS179" i="4" s="1"/>
  <c r="X178" i="4"/>
  <c r="X179" i="4" s="1"/>
  <c r="CG187" i="4"/>
  <c r="CG188" i="4" s="1"/>
  <c r="L178" i="4"/>
  <c r="L179" i="4" s="1"/>
  <c r="D164" i="4"/>
  <c r="D166" i="4" s="1"/>
  <c r="F5" i="11"/>
  <c r="BQ196" i="4"/>
  <c r="BQ197" i="4" s="1"/>
  <c r="AF166" i="4"/>
  <c r="CY169" i="4"/>
  <c r="CY170" i="4" s="1"/>
  <c r="DD187" i="4"/>
  <c r="DD188" i="4" s="1"/>
  <c r="DB187" i="4"/>
  <c r="DB188" i="4" s="1"/>
  <c r="DC169" i="4"/>
  <c r="DC170" i="4" s="1"/>
  <c r="CJ169" i="4"/>
  <c r="CJ170" i="4" s="1"/>
  <c r="CF169" i="4"/>
  <c r="CF170" i="4" s="1"/>
  <c r="AV178" i="4"/>
  <c r="AV179" i="4" s="1"/>
  <c r="AA178" i="4"/>
  <c r="AA179" i="4" s="1"/>
  <c r="AF167" i="4"/>
  <c r="AA186" i="4"/>
  <c r="AA184" i="4"/>
  <c r="X169" i="4"/>
  <c r="X170" i="4" s="1"/>
  <c r="W185" i="4"/>
  <c r="J175" i="4"/>
  <c r="F167" i="4"/>
  <c r="I168" i="4"/>
  <c r="BR196" i="4"/>
  <c r="BR197" i="4" s="1"/>
  <c r="DA178" i="4"/>
  <c r="DA179" i="4" s="1"/>
  <c r="J176" i="4"/>
  <c r="BI196" i="4"/>
  <c r="BI197" i="4" s="1"/>
  <c r="BJ196" i="4"/>
  <c r="BJ197" i="4" s="1"/>
  <c r="DD169" i="4"/>
  <c r="DD170" i="4" s="1"/>
  <c r="CZ196" i="4"/>
  <c r="CZ197" i="4" s="1"/>
  <c r="CC196" i="4"/>
  <c r="CC197" i="4" s="1"/>
  <c r="CH169" i="4"/>
  <c r="CH170" i="4" s="1"/>
  <c r="CD169" i="4"/>
  <c r="CD170" i="4" s="1"/>
  <c r="BJ178" i="4"/>
  <c r="BJ179" i="4" s="1"/>
  <c r="BJ169" i="4"/>
  <c r="BJ170" i="4" s="1"/>
  <c r="BN178" i="4"/>
  <c r="BN179" i="4" s="1"/>
  <c r="AP165" i="4"/>
  <c r="AW168" i="4"/>
  <c r="AF168" i="4"/>
  <c r="M196" i="4"/>
  <c r="M197" i="4" s="1"/>
  <c r="AF29" i="11"/>
  <c r="H175" i="4"/>
  <c r="F11" i="11"/>
  <c r="E70" i="11" s="1"/>
  <c r="F168" i="4"/>
  <c r="Y196" i="4"/>
  <c r="Y197" i="4" s="1"/>
  <c r="AV196" i="4"/>
  <c r="AV197" i="4" s="1"/>
  <c r="F12" i="11"/>
  <c r="E71" i="11" s="1"/>
  <c r="E34" i="11"/>
  <c r="P34" i="11" s="1"/>
  <c r="H176" i="4"/>
  <c r="F6" i="11"/>
  <c r="E65" i="11" s="1"/>
  <c r="F8" i="11"/>
  <c r="G194" i="4"/>
  <c r="H194" i="4"/>
  <c r="L184" i="4"/>
  <c r="F177" i="4"/>
  <c r="E177" i="4"/>
  <c r="M166" i="4"/>
  <c r="H195" i="4"/>
  <c r="L185" i="4"/>
  <c r="F192" i="4"/>
  <c r="AF38" i="11"/>
  <c r="E57" i="11"/>
  <c r="AF36" i="11"/>
  <c r="E55" i="11"/>
  <c r="AR187" i="4"/>
  <c r="AR188" i="4" s="1"/>
  <c r="BQ178" i="4"/>
  <c r="BQ179" i="4" s="1"/>
  <c r="W184" i="4"/>
  <c r="AF183" i="4"/>
  <c r="AX183" i="4"/>
  <c r="AX185" i="4"/>
  <c r="AX186" i="4"/>
  <c r="AX184" i="4"/>
  <c r="CK178" i="4"/>
  <c r="CK179" i="4" s="1"/>
  <c r="CJ178" i="4"/>
  <c r="CJ179" i="4" s="1"/>
  <c r="H192" i="4"/>
  <c r="L186" i="4"/>
  <c r="F195" i="4"/>
  <c r="H174" i="4"/>
  <c r="F13" i="11"/>
  <c r="E72" i="11" s="1"/>
  <c r="F4" i="11"/>
  <c r="E63" i="11" s="1"/>
  <c r="F166" i="4"/>
  <c r="F9" i="11"/>
  <c r="E68" i="11" s="1"/>
  <c r="E40" i="11"/>
  <c r="F7" i="11"/>
  <c r="E66" i="11" s="1"/>
  <c r="E38" i="11"/>
  <c r="M167" i="4"/>
  <c r="BP178" i="4"/>
  <c r="BP179" i="4" s="1"/>
  <c r="AA196" i="4"/>
  <c r="AA197" i="4" s="1"/>
  <c r="W183" i="4"/>
  <c r="AY166" i="4"/>
  <c r="AW167" i="4"/>
  <c r="AF33" i="11"/>
  <c r="E52" i="11"/>
  <c r="AF39" i="11"/>
  <c r="E58" i="11"/>
  <c r="N130" i="4"/>
  <c r="D185" i="4"/>
  <c r="D184" i="4"/>
  <c r="D183" i="4"/>
  <c r="N208" i="4"/>
  <c r="O10" i="9" s="1"/>
  <c r="DA196" i="4"/>
  <c r="DA197" i="4" s="1"/>
  <c r="D196" i="4"/>
  <c r="D197" i="4" s="1"/>
  <c r="G168" i="4"/>
  <c r="E193" i="4"/>
  <c r="AF31" i="11"/>
  <c r="J194" i="4"/>
  <c r="F174" i="4"/>
  <c r="J164" i="4"/>
  <c r="J165" i="4" s="1"/>
  <c r="CJ196" i="4"/>
  <c r="CJ197" i="4" s="1"/>
  <c r="I165" i="4"/>
  <c r="K175" i="4"/>
  <c r="Z178" i="4"/>
  <c r="Z179" i="4" s="1"/>
  <c r="AU187" i="4"/>
  <c r="AU188" i="4" s="1"/>
  <c r="AQ178" i="4"/>
  <c r="AQ179" i="4" s="1"/>
  <c r="BI178" i="4"/>
  <c r="BI179" i="4" s="1"/>
  <c r="BL178" i="4"/>
  <c r="BL179" i="4" s="1"/>
  <c r="AP184" i="4"/>
  <c r="AP186" i="4"/>
  <c r="AP183" i="4"/>
  <c r="AC165" i="4"/>
  <c r="AS185" i="4"/>
  <c r="Z183" i="4"/>
  <c r="AW184" i="4"/>
  <c r="AW185" i="4"/>
  <c r="AF186" i="4"/>
  <c r="AF184" i="4"/>
  <c r="AY167" i="4"/>
  <c r="I178" i="4"/>
  <c r="I179" i="4" s="1"/>
  <c r="Z186" i="4"/>
  <c r="AW186" i="4"/>
  <c r="K164" i="4"/>
  <c r="K167" i="4" s="1"/>
  <c r="AT183" i="4"/>
  <c r="AT184" i="4"/>
  <c r="AD165" i="4"/>
  <c r="AD168" i="4"/>
  <c r="AY183" i="4"/>
  <c r="AY184" i="4"/>
  <c r="CE196" i="4"/>
  <c r="CE197" i="4" s="1"/>
  <c r="F194" i="4"/>
  <c r="E195" i="4"/>
  <c r="I184" i="4"/>
  <c r="I166" i="4"/>
  <c r="Y187" i="4"/>
  <c r="Y188" i="4" s="1"/>
  <c r="BM178" i="4"/>
  <c r="BM179" i="4" s="1"/>
  <c r="BK196" i="4"/>
  <c r="BK197" i="4" s="1"/>
  <c r="BO178" i="4"/>
  <c r="BO179" i="4" s="1"/>
  <c r="Z165" i="4"/>
  <c r="Z166" i="4"/>
  <c r="AT165" i="4"/>
  <c r="AT167" i="4"/>
  <c r="AT168" i="4"/>
  <c r="Z184" i="4"/>
  <c r="AX166" i="4"/>
  <c r="AX167" i="4"/>
  <c r="AX168" i="4"/>
  <c r="AY168" i="4"/>
  <c r="AS167" i="4"/>
  <c r="AS166" i="4"/>
  <c r="AS168" i="4"/>
  <c r="AS165" i="4"/>
  <c r="AP168" i="4"/>
  <c r="AP166" i="4"/>
  <c r="AT185" i="4"/>
  <c r="AD167" i="4"/>
  <c r="BM196" i="4"/>
  <c r="BM197" i="4" s="1"/>
  <c r="AC185" i="4"/>
  <c r="AC186" i="4"/>
  <c r="AC183" i="4"/>
  <c r="AC166" i="4"/>
  <c r="AC168" i="4"/>
  <c r="AS184" i="4"/>
  <c r="AS186" i="4"/>
  <c r="AE165" i="4"/>
  <c r="AE167" i="4"/>
  <c r="AE168" i="4"/>
  <c r="W168" i="4"/>
  <c r="W166" i="4"/>
  <c r="W165" i="4"/>
  <c r="AE186" i="4"/>
  <c r="AE184" i="4"/>
  <c r="AE185" i="4"/>
  <c r="CZ178" i="4"/>
  <c r="CZ179" i="4" s="1"/>
  <c r="CY178" i="4"/>
  <c r="CY179" i="4" s="1"/>
  <c r="CD178" i="4"/>
  <c r="CD179" i="4" s="1"/>
  <c r="CK187" i="4"/>
  <c r="CK188" i="4" s="1"/>
  <c r="CG178" i="4"/>
  <c r="CG179" i="4" s="1"/>
  <c r="CG169" i="4"/>
  <c r="CG170" i="4" s="1"/>
  <c r="CE187" i="4"/>
  <c r="CE188" i="4" s="1"/>
  <c r="CI178" i="4"/>
  <c r="CI179" i="4" s="1"/>
  <c r="CC169" i="4"/>
  <c r="CC170" i="4" s="1"/>
  <c r="BL196" i="4"/>
  <c r="BL197" i="4" s="1"/>
  <c r="BN196" i="4"/>
  <c r="BN197" i="4" s="1"/>
  <c r="BR178" i="4"/>
  <c r="BR179" i="4" s="1"/>
  <c r="BP196" i="4"/>
  <c r="BP197" i="4" s="1"/>
  <c r="AV169" i="4"/>
  <c r="AV170" i="4" s="1"/>
  <c r="AU178" i="4"/>
  <c r="AU179" i="4" s="1"/>
  <c r="AW178" i="4"/>
  <c r="AW179" i="4" s="1"/>
  <c r="AQ196" i="4"/>
  <c r="AQ197" i="4" s="1"/>
  <c r="AV187" i="4"/>
  <c r="AV188" i="4" s="1"/>
  <c r="AW196" i="4"/>
  <c r="AW197" i="4" s="1"/>
  <c r="AT178" i="4"/>
  <c r="AT179" i="4" s="1"/>
  <c r="AX196" i="4"/>
  <c r="AX197" i="4" s="1"/>
  <c r="X196" i="4"/>
  <c r="X197" i="4" s="1"/>
  <c r="CI196" i="4"/>
  <c r="CI197" i="4" s="1"/>
  <c r="CD196" i="4"/>
  <c r="CD197" i="4" s="1"/>
  <c r="CB178" i="4"/>
  <c r="CB179" i="4" s="1"/>
  <c r="G165" i="4"/>
  <c r="J195" i="4"/>
  <c r="I186" i="4"/>
  <c r="G195" i="4"/>
  <c r="G174" i="4"/>
  <c r="E165" i="4"/>
  <c r="E166" i="4"/>
  <c r="E168" i="4"/>
  <c r="E167" i="4"/>
  <c r="K193" i="4"/>
  <c r="E176" i="4"/>
  <c r="K177" i="4"/>
  <c r="AG35" i="11"/>
  <c r="AH35" i="11"/>
  <c r="AF35" i="11"/>
  <c r="AG36" i="11"/>
  <c r="AH36" i="11"/>
  <c r="AH33" i="11"/>
  <c r="AG33" i="11"/>
  <c r="CG196" i="4"/>
  <c r="CG197" i="4" s="1"/>
  <c r="G176" i="4"/>
  <c r="K194" i="4"/>
  <c r="AF34" i="11"/>
  <c r="AH34" i="11"/>
  <c r="AG34" i="11"/>
  <c r="AG31" i="11"/>
  <c r="AH31" i="11"/>
  <c r="AF32" i="11"/>
  <c r="AH32" i="11"/>
  <c r="AG32" i="11"/>
  <c r="CC178" i="4"/>
  <c r="CC179" i="4" s="1"/>
  <c r="C6" i="11"/>
  <c r="C9" i="11"/>
  <c r="C7" i="11"/>
  <c r="C10" i="11"/>
  <c r="C13" i="11"/>
  <c r="C11" i="11"/>
  <c r="C4" i="11"/>
  <c r="C8" i="11"/>
  <c r="C3" i="11"/>
  <c r="E19" i="11" s="1"/>
  <c r="P19" i="11" s="1"/>
  <c r="C5" i="11"/>
  <c r="C12" i="11"/>
  <c r="K195" i="4"/>
  <c r="AH30" i="11"/>
  <c r="AF30" i="11"/>
  <c r="AG30" i="11"/>
  <c r="AG39" i="11"/>
  <c r="AH39" i="11"/>
  <c r="AH29" i="11"/>
  <c r="AA19" i="11" s="1"/>
  <c r="AG29" i="11"/>
  <c r="CE178" i="4"/>
  <c r="CE179" i="4" s="1"/>
  <c r="CF178" i="4"/>
  <c r="CF179" i="4" s="1"/>
  <c r="G167" i="4"/>
  <c r="E194" i="4"/>
  <c r="J174" i="4"/>
  <c r="J193" i="4"/>
  <c r="I185" i="4"/>
  <c r="F175" i="4"/>
  <c r="G193" i="4"/>
  <c r="G177" i="4"/>
  <c r="D186" i="4"/>
  <c r="E174" i="4"/>
  <c r="K176" i="4"/>
  <c r="M168" i="4"/>
  <c r="AH37" i="11"/>
  <c r="AG37" i="11"/>
  <c r="AF37" i="11"/>
  <c r="AH38" i="11"/>
  <c r="AG38" i="11"/>
  <c r="CI169" i="4"/>
  <c r="CI170" i="4" s="1"/>
  <c r="CW169" i="4"/>
  <c r="CW170" i="4" s="1"/>
  <c r="CJ187" i="4"/>
  <c r="CJ188" i="4" s="1"/>
  <c r="CH178" i="4"/>
  <c r="CH179" i="4" s="1"/>
  <c r="CI187" i="4"/>
  <c r="CI188" i="4" s="1"/>
  <c r="CF196" i="4"/>
  <c r="CF197" i="4" s="1"/>
  <c r="CK169" i="4"/>
  <c r="CK170" i="4" s="1"/>
  <c r="K194" i="9" l="1"/>
  <c r="L195" i="9"/>
  <c r="K192" i="9"/>
  <c r="L193" i="9"/>
  <c r="K198" i="9"/>
  <c r="L199" i="9"/>
  <c r="K196" i="9"/>
  <c r="L197" i="9"/>
  <c r="X51" i="11"/>
  <c r="X57" i="11"/>
  <c r="CV187" i="4"/>
  <c r="CV188" i="4" s="1"/>
  <c r="AR169" i="4"/>
  <c r="AR170" i="4" s="1"/>
  <c r="X35" i="11"/>
  <c r="X43" i="11"/>
  <c r="X58" i="11"/>
  <c r="X56" i="11"/>
  <c r="X59" i="11"/>
  <c r="P35" i="11"/>
  <c r="P44" i="11"/>
  <c r="P59" i="11"/>
  <c r="P39" i="11"/>
  <c r="H167" i="4"/>
  <c r="P73" i="11"/>
  <c r="P64" i="11"/>
  <c r="O37" i="18"/>
  <c r="O43" i="18"/>
  <c r="O40" i="18"/>
  <c r="X53" i="11"/>
  <c r="Y53" i="11" s="1"/>
  <c r="O42" i="18"/>
  <c r="P57" i="11"/>
  <c r="X36" i="11"/>
  <c r="AA58" i="11"/>
  <c r="AA56" i="11"/>
  <c r="P43" i="11"/>
  <c r="P50" i="11"/>
  <c r="P36" i="11"/>
  <c r="AA59" i="11"/>
  <c r="P56" i="11"/>
  <c r="P54" i="11"/>
  <c r="W41" i="11"/>
  <c r="X41" i="11" s="1"/>
  <c r="W42" i="11"/>
  <c r="X42" i="11" s="1"/>
  <c r="W40" i="11"/>
  <c r="X40" i="11" s="1"/>
  <c r="W39" i="11"/>
  <c r="X39" i="11" s="1"/>
  <c r="W54" i="11"/>
  <c r="X54" i="11" s="1"/>
  <c r="X38" i="11"/>
  <c r="W37" i="11"/>
  <c r="X37" i="11" s="1"/>
  <c r="X50" i="11"/>
  <c r="W55" i="11"/>
  <c r="X55" i="11" s="1"/>
  <c r="W52" i="11"/>
  <c r="X52" i="11" s="1"/>
  <c r="W44" i="11"/>
  <c r="X44" i="11" s="1"/>
  <c r="P42" i="11"/>
  <c r="P71" i="11"/>
  <c r="CU169" i="4"/>
  <c r="CU170" i="4" s="1"/>
  <c r="DA169" i="4"/>
  <c r="DA170" i="4" s="1"/>
  <c r="E28" i="11"/>
  <c r="P28" i="11" s="1"/>
  <c r="W28" i="11" s="1"/>
  <c r="AA28" i="11" s="1"/>
  <c r="P52" i="11"/>
  <c r="AA38" i="11"/>
  <c r="H37" i="18"/>
  <c r="P58" i="11"/>
  <c r="O41" i="18"/>
  <c r="AA57" i="11"/>
  <c r="O35" i="18"/>
  <c r="AA51" i="11"/>
  <c r="AA50" i="11"/>
  <c r="Z59" i="11"/>
  <c r="CX169" i="4"/>
  <c r="CX170" i="4" s="1"/>
  <c r="BQ187" i="4"/>
  <c r="BQ188" i="4" s="1"/>
  <c r="H168" i="4"/>
  <c r="I196" i="4"/>
  <c r="I197" i="4" s="1"/>
  <c r="H165" i="4"/>
  <c r="BP169" i="4"/>
  <c r="BP170" i="4" s="1"/>
  <c r="H35" i="18"/>
  <c r="O34" i="18"/>
  <c r="P72" i="11"/>
  <c r="H34" i="18"/>
  <c r="AA35" i="11"/>
  <c r="H42" i="18"/>
  <c r="AA43" i="11"/>
  <c r="CU187" i="4"/>
  <c r="CU188" i="4" s="1"/>
  <c r="P41" i="11"/>
  <c r="AQ169" i="4"/>
  <c r="AQ170" i="4" s="1"/>
  <c r="P53" i="11"/>
  <c r="P38" i="11"/>
  <c r="P67" i="11"/>
  <c r="P51" i="11"/>
  <c r="P55" i="11"/>
  <c r="P40" i="11"/>
  <c r="P37" i="11"/>
  <c r="P69" i="11"/>
  <c r="P66" i="11"/>
  <c r="E67" i="11"/>
  <c r="P68" i="11" s="1"/>
  <c r="E69" i="11"/>
  <c r="P70" i="11" s="1"/>
  <c r="E64" i="11"/>
  <c r="P65" i="11" s="1"/>
  <c r="M185" i="4"/>
  <c r="M184" i="4"/>
  <c r="G185" i="4"/>
  <c r="L166" i="4"/>
  <c r="D165" i="4"/>
  <c r="M186" i="4"/>
  <c r="L196" i="4"/>
  <c r="L197" i="4" s="1"/>
  <c r="K187" i="4"/>
  <c r="K188" i="4" s="1"/>
  <c r="AD187" i="4"/>
  <c r="AD188" i="4" s="1"/>
  <c r="G186" i="4"/>
  <c r="G183" i="4"/>
  <c r="M178" i="4"/>
  <c r="M179" i="4" s="1"/>
  <c r="Y169" i="4"/>
  <c r="Y170" i="4" s="1"/>
  <c r="J186" i="4"/>
  <c r="J183" i="4"/>
  <c r="J184" i="4"/>
  <c r="BJ187" i="4"/>
  <c r="BJ188" i="4" s="1"/>
  <c r="BL169" i="4"/>
  <c r="BL170" i="4" s="1"/>
  <c r="BN187" i="4"/>
  <c r="BN188" i="4" s="1"/>
  <c r="BM187" i="4"/>
  <c r="BM188" i="4" s="1"/>
  <c r="BP187" i="4"/>
  <c r="BP188" i="4" s="1"/>
  <c r="AA169" i="4"/>
  <c r="AA170" i="4" s="1"/>
  <c r="BL187" i="4"/>
  <c r="BL188" i="4" s="1"/>
  <c r="H186" i="4"/>
  <c r="H184" i="4"/>
  <c r="H183" i="4"/>
  <c r="E183" i="4"/>
  <c r="E185" i="4"/>
  <c r="E186" i="4"/>
  <c r="AB187" i="4"/>
  <c r="AB188" i="4" s="1"/>
  <c r="L168" i="4"/>
  <c r="L167" i="4"/>
  <c r="AB169" i="4"/>
  <c r="AB170" i="4" s="1"/>
  <c r="AA187" i="4"/>
  <c r="AA188" i="4" s="1"/>
  <c r="AF169" i="4"/>
  <c r="AF170" i="4" s="1"/>
  <c r="F184" i="4"/>
  <c r="F186" i="4"/>
  <c r="F183" i="4"/>
  <c r="AW169" i="4"/>
  <c r="AW170" i="4" s="1"/>
  <c r="F169" i="4"/>
  <c r="F170" i="4" s="1"/>
  <c r="L187" i="4"/>
  <c r="L188" i="4" s="1"/>
  <c r="H196" i="4"/>
  <c r="H197" i="4" s="1"/>
  <c r="M169" i="4"/>
  <c r="M170" i="4" s="1"/>
  <c r="E178" i="4"/>
  <c r="E179" i="4" s="1"/>
  <c r="G178" i="4"/>
  <c r="G179" i="4" s="1"/>
  <c r="F178" i="4"/>
  <c r="F179" i="4" s="1"/>
  <c r="J196" i="4"/>
  <c r="J197" i="4" s="1"/>
  <c r="H178" i="4"/>
  <c r="H179" i="4" s="1"/>
  <c r="E20" i="11"/>
  <c r="P20" i="11" s="1"/>
  <c r="W20" i="11" s="1"/>
  <c r="E29" i="11"/>
  <c r="P29" i="11" s="1"/>
  <c r="W29" i="11" s="1"/>
  <c r="E23" i="11"/>
  <c r="P23" i="11" s="1"/>
  <c r="W23" i="11" s="1"/>
  <c r="E22" i="11"/>
  <c r="P22" i="11" s="1"/>
  <c r="W22" i="11" s="1"/>
  <c r="J178" i="4"/>
  <c r="J179" i="4" s="1"/>
  <c r="E21" i="11"/>
  <c r="P21" i="11" s="1"/>
  <c r="W21" i="11" s="1"/>
  <c r="AA21" i="11" s="1"/>
  <c r="E24" i="11"/>
  <c r="P24" i="11" s="1"/>
  <c r="W24" i="11" s="1"/>
  <c r="E27" i="11"/>
  <c r="P27" i="11" s="1"/>
  <c r="W27" i="11" s="1"/>
  <c r="E26" i="11"/>
  <c r="P26" i="11" s="1"/>
  <c r="W26" i="11" s="1"/>
  <c r="AA26" i="11" s="1"/>
  <c r="E25" i="11"/>
  <c r="P25" i="11" s="1"/>
  <c r="W25" i="11" s="1"/>
  <c r="W187" i="4"/>
  <c r="W188" i="4" s="1"/>
  <c r="L190" i="9"/>
  <c r="M191" i="9"/>
  <c r="F196" i="4"/>
  <c r="F197" i="4" s="1"/>
  <c r="D167" i="4"/>
  <c r="D168" i="4"/>
  <c r="AY169" i="4"/>
  <c r="AY170" i="4" s="1"/>
  <c r="AY187" i="4"/>
  <c r="AY188" i="4" s="1"/>
  <c r="AP169" i="4"/>
  <c r="AP170" i="4" s="1"/>
  <c r="Z169" i="4"/>
  <c r="Z170" i="4" s="1"/>
  <c r="AT187" i="4"/>
  <c r="AT188" i="4" s="1"/>
  <c r="AX187" i="4"/>
  <c r="AX188" i="4" s="1"/>
  <c r="AW187" i="4"/>
  <c r="AW188" i="4" s="1"/>
  <c r="AF187" i="4"/>
  <c r="AF188" i="4" s="1"/>
  <c r="AS169" i="4"/>
  <c r="AS170" i="4" s="1"/>
  <c r="K166" i="4"/>
  <c r="K165" i="4"/>
  <c r="I169" i="4"/>
  <c r="I170" i="4" s="1"/>
  <c r="D187" i="4"/>
  <c r="D188" i="4" s="1"/>
  <c r="AD169" i="4"/>
  <c r="AD170" i="4" s="1"/>
  <c r="Z187" i="4"/>
  <c r="Z188" i="4" s="1"/>
  <c r="G196" i="4"/>
  <c r="G197" i="4" s="1"/>
  <c r="K196" i="4"/>
  <c r="K197" i="4" s="1"/>
  <c r="W169" i="4"/>
  <c r="W170" i="4" s="1"/>
  <c r="AE169" i="4"/>
  <c r="AE170" i="4" s="1"/>
  <c r="AC169" i="4"/>
  <c r="AC170" i="4" s="1"/>
  <c r="AX169" i="4"/>
  <c r="AX170" i="4" s="1"/>
  <c r="AT169" i="4"/>
  <c r="AT170" i="4" s="1"/>
  <c r="J166" i="4"/>
  <c r="J168" i="4"/>
  <c r="J167" i="4"/>
  <c r="E196" i="4"/>
  <c r="E197" i="4" s="1"/>
  <c r="K178" i="4"/>
  <c r="K179" i="4" s="1"/>
  <c r="I187" i="4"/>
  <c r="I188" i="4" s="1"/>
  <c r="G169" i="4"/>
  <c r="G170" i="4" s="1"/>
  <c r="AE187" i="4"/>
  <c r="AE188" i="4" s="1"/>
  <c r="AS187" i="4"/>
  <c r="AS188" i="4" s="1"/>
  <c r="AC187" i="4"/>
  <c r="AC188" i="4" s="1"/>
  <c r="AP187" i="4"/>
  <c r="AP188" i="4" s="1"/>
  <c r="K168" i="4"/>
  <c r="E169" i="4"/>
  <c r="E170" i="4" s="1"/>
  <c r="J194" i="9" l="1"/>
  <c r="K195" i="9"/>
  <c r="J192" i="9"/>
  <c r="K193" i="9"/>
  <c r="J198" i="9"/>
  <c r="K199" i="9"/>
  <c r="J196" i="9"/>
  <c r="K197" i="9"/>
  <c r="Y58" i="11"/>
  <c r="Y59" i="11"/>
  <c r="Q43" i="18" s="1"/>
  <c r="Z58" i="11"/>
  <c r="X20" i="11"/>
  <c r="Z53" i="11"/>
  <c r="R37" i="18" s="1"/>
  <c r="Z56" i="11"/>
  <c r="R40" i="18" s="1"/>
  <c r="Y56" i="11"/>
  <c r="Q40" i="18" s="1"/>
  <c r="R43" i="18"/>
  <c r="Q42" i="18"/>
  <c r="P37" i="18"/>
  <c r="R42" i="18"/>
  <c r="P42" i="18"/>
  <c r="P43" i="18"/>
  <c r="P40" i="18"/>
  <c r="Q37" i="18"/>
  <c r="H40" i="18"/>
  <c r="I40" i="18" s="1"/>
  <c r="H39" i="18"/>
  <c r="I39" i="18" s="1"/>
  <c r="O38" i="18"/>
  <c r="P38" i="18" s="1"/>
  <c r="O36" i="18"/>
  <c r="P36" i="18" s="1"/>
  <c r="AA37" i="11"/>
  <c r="Z37" i="11" s="1"/>
  <c r="H36" i="18"/>
  <c r="I36" i="18" s="1"/>
  <c r="AA23" i="11"/>
  <c r="X23" i="11"/>
  <c r="H41" i="18"/>
  <c r="I41" i="18" s="1"/>
  <c r="AA39" i="11"/>
  <c r="Y39" i="11" s="1"/>
  <c r="AA44" i="11"/>
  <c r="Y44" i="11" s="1"/>
  <c r="AA55" i="11"/>
  <c r="Y55" i="11" s="1"/>
  <c r="H38" i="18"/>
  <c r="I38" i="18" s="1"/>
  <c r="AA42" i="11"/>
  <c r="Z42" i="11" s="1"/>
  <c r="H43" i="18"/>
  <c r="O39" i="18"/>
  <c r="P39" i="18" s="1"/>
  <c r="AA52" i="11"/>
  <c r="Z52" i="11" s="1"/>
  <c r="AA54" i="11"/>
  <c r="Y54" i="11" s="1"/>
  <c r="AA40" i="11"/>
  <c r="Z40" i="11" s="1"/>
  <c r="AA41" i="11"/>
  <c r="Y41" i="11" s="1"/>
  <c r="AA20" i="11"/>
  <c r="P35" i="18"/>
  <c r="I37" i="18"/>
  <c r="Y50" i="11"/>
  <c r="Q34" i="18" s="1"/>
  <c r="Z38" i="11"/>
  <c r="K37" i="18" s="1"/>
  <c r="Y38" i="11"/>
  <c r="J37" i="18" s="1"/>
  <c r="I35" i="18"/>
  <c r="Z50" i="11"/>
  <c r="R34" i="18" s="1"/>
  <c r="P41" i="18"/>
  <c r="I34" i="18"/>
  <c r="P34" i="18"/>
  <c r="H169" i="4"/>
  <c r="H170" i="4" s="1"/>
  <c r="Y35" i="11"/>
  <c r="J34" i="18" s="1"/>
  <c r="Z35" i="11"/>
  <c r="K34" i="18" s="1"/>
  <c r="Y51" i="11"/>
  <c r="Q35" i="18" s="1"/>
  <c r="Z51" i="11"/>
  <c r="R35" i="18" s="1"/>
  <c r="Y36" i="11"/>
  <c r="J35" i="18" s="1"/>
  <c r="Z36" i="11"/>
  <c r="K35" i="18" s="1"/>
  <c r="Y57" i="11"/>
  <c r="Q41" i="18" s="1"/>
  <c r="Z57" i="11"/>
  <c r="R41" i="18" s="1"/>
  <c r="Z43" i="11"/>
  <c r="K42" i="18" s="1"/>
  <c r="Y43" i="11"/>
  <c r="J42" i="18" s="1"/>
  <c r="X28" i="11"/>
  <c r="Y28" i="11" s="1"/>
  <c r="A42" i="18"/>
  <c r="A39" i="18"/>
  <c r="AA25" i="11"/>
  <c r="X27" i="11"/>
  <c r="AA27" i="11"/>
  <c r="A36" i="18"/>
  <c r="AA22" i="11"/>
  <c r="X29" i="11"/>
  <c r="AA29" i="11"/>
  <c r="A38" i="18"/>
  <c r="AA24" i="11"/>
  <c r="A34" i="18"/>
  <c r="I42" i="18"/>
  <c r="M187" i="4"/>
  <c r="M188" i="4" s="1"/>
  <c r="X26" i="11"/>
  <c r="Z26" i="11" s="1"/>
  <c r="X21" i="11"/>
  <c r="Y21" i="11" s="1"/>
  <c r="G187" i="4"/>
  <c r="G188" i="4" s="1"/>
  <c r="H187" i="4"/>
  <c r="H188" i="4" s="1"/>
  <c r="J187" i="4"/>
  <c r="J188" i="4" s="1"/>
  <c r="E187" i="4"/>
  <c r="E188" i="4" s="1"/>
  <c r="L169" i="4"/>
  <c r="L170" i="4" s="1"/>
  <c r="F187" i="4"/>
  <c r="F188" i="4" s="1"/>
  <c r="A41" i="18"/>
  <c r="X24" i="11"/>
  <c r="X22" i="11"/>
  <c r="A37" i="18"/>
  <c r="X25" i="11"/>
  <c r="A40" i="18"/>
  <c r="A43" i="18"/>
  <c r="A35" i="18"/>
  <c r="D169" i="4"/>
  <c r="D170" i="4" s="1"/>
  <c r="L191" i="9"/>
  <c r="K190" i="9"/>
  <c r="K169" i="4"/>
  <c r="K170" i="4" s="1"/>
  <c r="J169" i="4"/>
  <c r="J170" i="4" s="1"/>
  <c r="I194" i="9" l="1"/>
  <c r="J195" i="9"/>
  <c r="I192" i="9"/>
  <c r="J193" i="9"/>
  <c r="I198" i="9"/>
  <c r="J199" i="9"/>
  <c r="I196" i="9"/>
  <c r="J197" i="9"/>
  <c r="Y37" i="11"/>
  <c r="J36" i="18" s="1"/>
  <c r="Y20" i="11"/>
  <c r="C34" i="18" s="1"/>
  <c r="Z55" i="11"/>
  <c r="R39" i="18" s="1"/>
  <c r="Z41" i="11"/>
  <c r="K40" i="18" s="1"/>
  <c r="Z44" i="11"/>
  <c r="K43" i="18" s="1"/>
  <c r="Z39" i="11"/>
  <c r="K38" i="18" s="1"/>
  <c r="Y42" i="11"/>
  <c r="J41" i="18" s="1"/>
  <c r="J43" i="18"/>
  <c r="B43" i="18"/>
  <c r="Q38" i="18"/>
  <c r="B42" i="18"/>
  <c r="Z29" i="11"/>
  <c r="D43" i="18" s="1"/>
  <c r="Z23" i="11"/>
  <c r="D37" i="18" s="1"/>
  <c r="Q39" i="18"/>
  <c r="R36" i="18"/>
  <c r="K36" i="18"/>
  <c r="J40" i="18"/>
  <c r="K39" i="18"/>
  <c r="Y25" i="11"/>
  <c r="C39" i="18" s="1"/>
  <c r="Y40" i="11"/>
  <c r="J39" i="18" s="1"/>
  <c r="Z54" i="11"/>
  <c r="R38" i="18" s="1"/>
  <c r="I43" i="18"/>
  <c r="Z27" i="11"/>
  <c r="D41" i="18" s="1"/>
  <c r="J38" i="18"/>
  <c r="K41" i="18"/>
  <c r="Y23" i="11"/>
  <c r="C37" i="18" s="1"/>
  <c r="Y52" i="11"/>
  <c r="Q36" i="18" s="1"/>
  <c r="B40" i="18"/>
  <c r="B41" i="18"/>
  <c r="Y22" i="11"/>
  <c r="C36" i="18" s="1"/>
  <c r="B37" i="18"/>
  <c r="Y29" i="11"/>
  <c r="C43" i="18" s="1"/>
  <c r="Z28" i="11"/>
  <c r="D42" i="18" s="1"/>
  <c r="C42" i="18"/>
  <c r="Y26" i="11"/>
  <c r="C40" i="18" s="1"/>
  <c r="Y24" i="11"/>
  <c r="C38" i="18" s="1"/>
  <c r="Y27" i="11"/>
  <c r="C41" i="18" s="1"/>
  <c r="B35" i="18"/>
  <c r="Z21" i="11"/>
  <c r="D35" i="18" s="1"/>
  <c r="B38" i="18"/>
  <c r="Z24" i="11"/>
  <c r="D38" i="18" s="1"/>
  <c r="C35" i="18"/>
  <c r="B34" i="18"/>
  <c r="Z20" i="11"/>
  <c r="D34" i="18" s="1"/>
  <c r="D40" i="18"/>
  <c r="B39" i="18"/>
  <c r="B36" i="18"/>
  <c r="Z22" i="11"/>
  <c r="D36" i="18" s="1"/>
  <c r="Z25" i="11"/>
  <c r="D39" i="18" s="1"/>
  <c r="K191" i="9"/>
  <c r="J190" i="9"/>
  <c r="H194" i="9" l="1"/>
  <c r="I195" i="9"/>
  <c r="H192" i="9"/>
  <c r="I193" i="9"/>
  <c r="H198" i="9"/>
  <c r="I199" i="9"/>
  <c r="H196" i="9"/>
  <c r="I197" i="9"/>
  <c r="I190" i="9"/>
  <c r="J191" i="9"/>
  <c r="G194" i="9" l="1"/>
  <c r="H195" i="9"/>
  <c r="G192" i="9"/>
  <c r="H193" i="9"/>
  <c r="G198" i="9"/>
  <c r="H199" i="9"/>
  <c r="G196" i="9"/>
  <c r="H197" i="9"/>
  <c r="H190" i="9"/>
  <c r="I191" i="9"/>
  <c r="F194" i="9" l="1"/>
  <c r="G195" i="9"/>
  <c r="F192" i="9"/>
  <c r="G193" i="9"/>
  <c r="F198" i="9"/>
  <c r="G199" i="9"/>
  <c r="F196" i="9"/>
  <c r="G197" i="9"/>
  <c r="H191" i="9"/>
  <c r="G190" i="9"/>
  <c r="E194" i="9" l="1"/>
  <c r="F195" i="9"/>
  <c r="E192" i="9"/>
  <c r="F193" i="9"/>
  <c r="E198" i="9"/>
  <c r="F199" i="9"/>
  <c r="E196" i="9"/>
  <c r="F197" i="9"/>
  <c r="G191" i="9"/>
  <c r="F190" i="9"/>
  <c r="D194" i="9" l="1"/>
  <c r="E195" i="9"/>
  <c r="D192" i="9"/>
  <c r="E193" i="9"/>
  <c r="D198" i="9"/>
  <c r="E199" i="9"/>
  <c r="D196" i="9"/>
  <c r="E197" i="9"/>
  <c r="E190" i="9"/>
  <c r="F191" i="9"/>
  <c r="C194" i="9" l="1"/>
  <c r="C195" i="9" s="1"/>
  <c r="D195" i="9"/>
  <c r="C192" i="9"/>
  <c r="C193" i="9" s="1"/>
  <c r="D193" i="9"/>
  <c r="C198" i="9"/>
  <c r="C199" i="9" s="1"/>
  <c r="D199" i="9"/>
  <c r="C196" i="9"/>
  <c r="C197" i="9" s="1"/>
  <c r="D197" i="9"/>
  <c r="D190" i="9"/>
  <c r="E191" i="9"/>
  <c r="D191" i="9" l="1"/>
  <c r="C190" i="9"/>
  <c r="C191" i="9" l="1"/>
</calcChain>
</file>

<file path=xl/sharedStrings.xml><?xml version="1.0" encoding="utf-8"?>
<sst xmlns="http://schemas.openxmlformats.org/spreadsheetml/2006/main" count="1724" uniqueCount="272">
  <si>
    <t>F1</t>
    <phoneticPr fontId="2"/>
  </si>
  <si>
    <t>F2</t>
    <phoneticPr fontId="2"/>
  </si>
  <si>
    <t>F3</t>
    <phoneticPr fontId="2"/>
  </si>
  <si>
    <t>SLG</t>
    <phoneticPr fontId="2"/>
  </si>
  <si>
    <t>SLO</t>
    <phoneticPr fontId="2"/>
  </si>
  <si>
    <t>SLR</t>
    <phoneticPr fontId="2"/>
  </si>
  <si>
    <t>A</t>
  </si>
  <si>
    <t>B</t>
  </si>
  <si>
    <t>C</t>
  </si>
  <si>
    <t>D</t>
  </si>
  <si>
    <t>E</t>
  </si>
  <si>
    <t>F</t>
  </si>
  <si>
    <t>G</t>
  </si>
  <si>
    <t>H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</si>
  <si>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</si>
  <si>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</si>
  <si>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</si>
  <si>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</si>
  <si>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</si>
  <si>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</si>
  <si>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</si>
  <si>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</si>
  <si>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Transmittance Data</t>
    <phoneticPr fontId="2"/>
  </si>
  <si>
    <t>no Filter</t>
    <phoneticPr fontId="2"/>
  </si>
  <si>
    <t>T1</t>
    <phoneticPr fontId="2"/>
  </si>
  <si>
    <t>T2</t>
    <phoneticPr fontId="2"/>
  </si>
  <si>
    <t>T3</t>
    <phoneticPr fontId="2"/>
  </si>
  <si>
    <t>測定値</t>
    <rPh sb="0" eb="3">
      <t>ソクテイチ</t>
    </rPh>
    <phoneticPr fontId="2"/>
  </si>
  <si>
    <t>平均</t>
    <rPh sb="0" eb="2">
      <t>ヘイキン</t>
    </rPh>
    <phoneticPr fontId="2"/>
  </si>
  <si>
    <t>透過率</t>
    <rPh sb="0" eb="3">
      <t>トウカリツ</t>
    </rPh>
    <phoneticPr fontId="2"/>
  </si>
  <si>
    <t>　各フィルター透過率を算出します。</t>
    <phoneticPr fontId="2"/>
  </si>
  <si>
    <t>(1) SLG、SLO、SLRルシフェラーゼ単独のサンプルの測定値を下記にインプットし、</t>
    <rPh sb="22" eb="24">
      <t>タンドク</t>
    </rPh>
    <rPh sb="30" eb="33">
      <t>ソクテイチ</t>
    </rPh>
    <rPh sb="34" eb="36">
      <t>カキ</t>
    </rPh>
    <phoneticPr fontId="2"/>
  </si>
  <si>
    <t>sample1</t>
    <phoneticPr fontId="2"/>
  </si>
  <si>
    <t>sample2</t>
    <phoneticPr fontId="2"/>
  </si>
  <si>
    <t>sample3</t>
    <phoneticPr fontId="2"/>
  </si>
  <si>
    <t>no Filter</t>
    <phoneticPr fontId="2"/>
  </si>
  <si>
    <t>T1</t>
    <phoneticPr fontId="2"/>
  </si>
  <si>
    <t>T2</t>
    <phoneticPr fontId="2"/>
  </si>
  <si>
    <t>T3</t>
    <phoneticPr fontId="2"/>
  </si>
  <si>
    <t>sample1</t>
    <phoneticPr fontId="2"/>
  </si>
  <si>
    <t>sample2</t>
    <phoneticPr fontId="2"/>
  </si>
  <si>
    <t>sample3</t>
    <phoneticPr fontId="2"/>
  </si>
  <si>
    <t>F1:Filter 1測定値</t>
    <rPh sb="11" eb="14">
      <t>ソクテイチ</t>
    </rPh>
    <phoneticPr fontId="2"/>
  </si>
  <si>
    <t>F2:Filter 2測定値</t>
    <rPh sb="11" eb="14">
      <t>ソクテイチ</t>
    </rPh>
    <phoneticPr fontId="2"/>
  </si>
  <si>
    <t>F3:Filter 3測定値</t>
    <rPh sb="11" eb="14">
      <t>ソクテイチ</t>
    </rPh>
    <phoneticPr fontId="2"/>
  </si>
  <si>
    <t>no Filter:Filterなしでの測定値</t>
    <rPh sb="20" eb="23">
      <t>ソクテイチ</t>
    </rPh>
    <phoneticPr fontId="2"/>
  </si>
  <si>
    <r>
      <t>MultiReporter Assay System -Tripluc</t>
    </r>
    <r>
      <rPr>
        <b/>
        <vertAlign val="superscript"/>
        <sz val="14"/>
        <color indexed="12"/>
        <rFont val="HGS創英角ｺﾞｼｯｸUB"/>
        <family val="3"/>
        <charset val="128"/>
      </rPr>
      <t>®</t>
    </r>
    <r>
      <rPr>
        <b/>
        <sz val="14"/>
        <color indexed="12"/>
        <rFont val="HGS創英角ｺﾞｼｯｸUB"/>
        <family val="3"/>
        <charset val="128"/>
      </rPr>
      <t>- Calculation Sheet（3色分離用）</t>
    </r>
    <rPh sb="57" eb="58">
      <t>ショク</t>
    </rPh>
    <rPh sb="58" eb="60">
      <t>ブンリ</t>
    </rPh>
    <rPh sb="60" eb="61">
      <t>ヨウ</t>
    </rPh>
    <phoneticPr fontId="2"/>
  </si>
  <si>
    <t>T1</t>
    <phoneticPr fontId="2"/>
  </si>
  <si>
    <t>T2</t>
    <phoneticPr fontId="2"/>
  </si>
  <si>
    <t>T3</t>
    <phoneticPr fontId="2"/>
  </si>
  <si>
    <t>SLG</t>
    <phoneticPr fontId="2"/>
  </si>
  <si>
    <t>SLO</t>
    <phoneticPr fontId="2"/>
  </si>
  <si>
    <t>SLR</t>
    <phoneticPr fontId="2"/>
  </si>
  <si>
    <t>　このデータをコピーしてください。</t>
    <phoneticPr fontId="2"/>
  </si>
  <si>
    <t>→「data入力」シートのTransmittance DATAに</t>
    <rPh sb="6" eb="8">
      <t>ニュウリョク</t>
    </rPh>
    <phoneticPr fontId="2"/>
  </si>
  <si>
    <t>(2) 「data入力シート」のFilter 1～3に、サンプルの各フィルター測定値を入力してください。</t>
    <rPh sb="9" eb="11">
      <t>ニュウリョク</t>
    </rPh>
    <rPh sb="33" eb="34">
      <t>カク</t>
    </rPh>
    <rPh sb="39" eb="42">
      <t>ソクテイチ</t>
    </rPh>
    <rPh sb="43" eb="45">
      <t>ニュウリョク</t>
    </rPh>
    <phoneticPr fontId="2"/>
  </si>
  <si>
    <t>(3) 「Result Format 1」及び「Result Format 2」にSLG、SLO、SLRの算出結果が表示されます。</t>
    <rPh sb="21" eb="22">
      <t>オヨ</t>
    </rPh>
    <rPh sb="53" eb="55">
      <t>サンシュツ</t>
    </rPh>
    <rPh sb="55" eb="57">
      <t>ケッカ</t>
    </rPh>
    <rPh sb="58" eb="60">
      <t>ヒョウジ</t>
    </rPh>
    <phoneticPr fontId="2"/>
  </si>
  <si>
    <r>
      <t>MultiReporter Assay System -Tripluc</t>
    </r>
    <r>
      <rPr>
        <b/>
        <vertAlign val="superscript"/>
        <sz val="10"/>
        <color indexed="12"/>
        <rFont val="HGP創英角ｺﾞｼｯｸUB"/>
        <family val="3"/>
        <charset val="128"/>
      </rPr>
      <t>®</t>
    </r>
    <r>
      <rPr>
        <b/>
        <sz val="10"/>
        <color indexed="12"/>
        <rFont val="HGP創英角ｺﾞｼｯｸUB"/>
        <family val="3"/>
        <charset val="128"/>
      </rPr>
      <t>- Calculation Sheet</t>
    </r>
    <phoneticPr fontId="2"/>
  </si>
  <si>
    <t>cont</t>
    <phoneticPr fontId="2"/>
  </si>
  <si>
    <t>ug/ml</t>
    <phoneticPr fontId="2"/>
  </si>
  <si>
    <t>Ver.001</t>
    <phoneticPr fontId="2"/>
  </si>
  <si>
    <t>Ver.002</t>
    <phoneticPr fontId="2"/>
  </si>
  <si>
    <t>抑制率の計算方法を変更（バックグランドの値を引き算する方法）</t>
    <rPh sb="0" eb="2">
      <t>ヨクセイ</t>
    </rPh>
    <rPh sb="2" eb="3">
      <t>リツ</t>
    </rPh>
    <rPh sb="4" eb="6">
      <t>ケイサン</t>
    </rPh>
    <rPh sb="6" eb="8">
      <t>ホウホウ</t>
    </rPh>
    <rPh sb="9" eb="11">
      <t>ヘンコウ</t>
    </rPh>
    <rPh sb="20" eb="21">
      <t>アタイ</t>
    </rPh>
    <rPh sb="22" eb="23">
      <t>ヒ</t>
    </rPh>
    <rPh sb="24" eb="25">
      <t>ザン</t>
    </rPh>
    <rPh sb="27" eb="29">
      <t>ホウホウ</t>
    </rPh>
    <phoneticPr fontId="2"/>
  </si>
  <si>
    <t>S.D.</t>
    <phoneticPr fontId="2"/>
  </si>
  <si>
    <t>Average</t>
    <phoneticPr fontId="2"/>
  </si>
  <si>
    <t>Ver.002.1</t>
    <phoneticPr fontId="2"/>
  </si>
  <si>
    <t>%Suppressionのグラフを追加</t>
    <rPh sb="17" eb="19">
      <t>ツイカ</t>
    </rPh>
    <phoneticPr fontId="2"/>
  </si>
  <si>
    <t>cont</t>
    <phoneticPr fontId="2"/>
  </si>
  <si>
    <t>ddw</t>
    <phoneticPr fontId="2"/>
  </si>
  <si>
    <t>DMSO</t>
    <phoneticPr fontId="2"/>
  </si>
  <si>
    <t>Ver.003</t>
    <phoneticPr fontId="2"/>
  </si>
  <si>
    <t>コントロール用のシートを追加（dexamethasone, cyclosporin A)</t>
    <rPh sb="6" eb="7">
      <t>ヨウ</t>
    </rPh>
    <rPh sb="12" eb="14">
      <t>ツイカ</t>
    </rPh>
    <phoneticPr fontId="2"/>
  </si>
  <si>
    <t>Ver.003.1</t>
    <phoneticPr fontId="2"/>
  </si>
  <si>
    <t>未配布</t>
    <rPh sb="0" eb="3">
      <t>ミハイフ</t>
    </rPh>
    <phoneticPr fontId="2"/>
  </si>
  <si>
    <t>グラフの大きさを縮小（パワーポイントにコピーペーストしやすくするため）</t>
    <rPh sb="4" eb="5">
      <t>オオ</t>
    </rPh>
    <rPh sb="8" eb="10">
      <t>シュクショウ</t>
    </rPh>
    <phoneticPr fontId="2"/>
  </si>
  <si>
    <t>Ver.004</t>
    <phoneticPr fontId="2"/>
  </si>
  <si>
    <t>統計処理用のシートを追加</t>
    <rPh sb="0" eb="2">
      <t>トウケイ</t>
    </rPh>
    <rPh sb="2" eb="4">
      <t>ショリ</t>
    </rPh>
    <rPh sb="4" eb="5">
      <t>ヨウ</t>
    </rPh>
    <rPh sb="10" eb="12">
      <t>ツイカ</t>
    </rPh>
    <phoneticPr fontId="2"/>
  </si>
  <si>
    <t>Result Format2シートの化学物質の濃度表示を修正（公比2になるように）</t>
    <rPh sb="18" eb="20">
      <t>カガク</t>
    </rPh>
    <rPh sb="20" eb="22">
      <t>ブッシツ</t>
    </rPh>
    <rPh sb="23" eb="25">
      <t>ノウド</t>
    </rPh>
    <rPh sb="25" eb="27">
      <t>ヒョウジ</t>
    </rPh>
    <rPh sb="28" eb="30">
      <t>シュウセイ</t>
    </rPh>
    <rPh sb="31" eb="32">
      <t>コウ</t>
    </rPh>
    <rPh sb="32" eb="33">
      <t>ヒ</t>
    </rPh>
    <phoneticPr fontId="2"/>
  </si>
  <si>
    <t>Ver.005</t>
    <phoneticPr fontId="2"/>
  </si>
  <si>
    <t>Multi-Immuno Tox Assayバリデーションプロトコール20141117 Ver.004J案の変更に合わせ、コントロール等のプレート配置を変更</t>
    <rPh sb="54" eb="56">
      <t>ヘンコウ</t>
    </rPh>
    <rPh sb="57" eb="58">
      <t>ア</t>
    </rPh>
    <rPh sb="67" eb="68">
      <t>トウ</t>
    </rPh>
    <rPh sb="73" eb="75">
      <t>ハイチ</t>
    </rPh>
    <rPh sb="76" eb="78">
      <t>ヘンコウ</t>
    </rPh>
    <phoneticPr fontId="2"/>
  </si>
  <si>
    <t>%suppressionのグラフを削除</t>
    <rPh sb="17" eb="19">
      <t>サクジョ</t>
    </rPh>
    <phoneticPr fontId="2"/>
  </si>
  <si>
    <t>Ver.005.1</t>
    <phoneticPr fontId="2"/>
  </si>
  <si>
    <t>コントロール用のシートを修正</t>
    <rPh sb="6" eb="7">
      <t>ヨウ</t>
    </rPh>
    <rPh sb="12" eb="14">
      <t>シュウセイ</t>
    </rPh>
    <phoneticPr fontId="2"/>
  </si>
  <si>
    <t>input "*"</t>
    <phoneticPr fontId="2"/>
  </si>
  <si>
    <t>Lowest-Observed-Effect Level (LOEL)</t>
    <phoneticPr fontId="2"/>
  </si>
  <si>
    <t>Chemical 1 LOEL</t>
    <phoneticPr fontId="2"/>
  </si>
  <si>
    <t>Chemical 2 LOEL</t>
    <phoneticPr fontId="2"/>
  </si>
  <si>
    <t>30を超える前は2, 超える直前に0, 超えた後-2</t>
    <rPh sb="3" eb="4">
      <t>コ</t>
    </rPh>
    <rPh sb="6" eb="7">
      <t>マエ</t>
    </rPh>
    <rPh sb="11" eb="12">
      <t>コ</t>
    </rPh>
    <rPh sb="14" eb="16">
      <t>チョクゼン</t>
    </rPh>
    <rPh sb="20" eb="21">
      <t>コ</t>
    </rPh>
    <rPh sb="23" eb="24">
      <t>アト</t>
    </rPh>
    <phoneticPr fontId="2"/>
  </si>
  <si>
    <t>chemical 1</t>
    <phoneticPr fontId="2"/>
  </si>
  <si>
    <t>chemical 2</t>
    <phoneticPr fontId="2"/>
  </si>
  <si>
    <t>Laboratory</t>
    <phoneticPr fontId="26"/>
  </si>
  <si>
    <t>Round</t>
    <phoneticPr fontId="26"/>
  </si>
  <si>
    <t>Exp.</t>
    <phoneticPr fontId="26"/>
  </si>
  <si>
    <r>
      <t>Date:</t>
    </r>
    <r>
      <rPr>
        <b/>
        <sz val="8"/>
        <rFont val="Arial"/>
        <family val="2"/>
      </rPr>
      <t xml:space="preserve">
(YYYY/MM/DD)</t>
    </r>
    <phoneticPr fontId="26"/>
  </si>
  <si>
    <t>Operator:</t>
    <phoneticPr fontId="26"/>
  </si>
  <si>
    <t>Comment:</t>
    <phoneticPr fontId="2"/>
  </si>
  <si>
    <t>mg/ml in</t>
    <phoneticPr fontId="2"/>
  </si>
  <si>
    <t>Ver.005.2</t>
    <phoneticPr fontId="2"/>
  </si>
  <si>
    <t>FaceSheetを追加</t>
    <rPh sb="10" eb="12">
      <t>ツイカ</t>
    </rPh>
    <phoneticPr fontId="2"/>
  </si>
  <si>
    <t>EC30、Lowest-Observed-Effect Level (LOEL)、Max %suppression, Min %suppressionが算出されるように改変</t>
    <rPh sb="76" eb="78">
      <t>サンシュツ</t>
    </rPh>
    <rPh sb="84" eb="86">
      <t>カイヘン</t>
    </rPh>
    <phoneticPr fontId="2"/>
  </si>
  <si>
    <t>5%以上生存範囲での%suppressionの最大値、最小値</t>
    <rPh sb="2" eb="4">
      <t>イジョウ</t>
    </rPh>
    <rPh sb="4" eb="8">
      <t>セイゾンハンイ</t>
    </rPh>
    <rPh sb="23" eb="26">
      <t>サイダイチ</t>
    </rPh>
    <rPh sb="27" eb="30">
      <t>サイショウチ</t>
    </rPh>
    <phoneticPr fontId="2"/>
  </si>
  <si>
    <t>Chemical 1 Max %suppression</t>
    <phoneticPr fontId="2"/>
  </si>
  <si>
    <t>Chemical 1 Min %suppression</t>
    <phoneticPr fontId="2"/>
  </si>
  <si>
    <t>Chemical 2 Max %suppression</t>
    <phoneticPr fontId="2"/>
  </si>
  <si>
    <t>Chemical 2 Min %suppression</t>
    <phoneticPr fontId="2"/>
  </si>
  <si>
    <t>生存率が5%以下であれば空白、%suppressionが30%以下であれば1、そうでなければ-1</t>
    <rPh sb="0" eb="3">
      <t>セイゾンリツ</t>
    </rPh>
    <rPh sb="6" eb="8">
      <t>イカ</t>
    </rPh>
    <rPh sb="12" eb="14">
      <t>クウハク</t>
    </rPh>
    <rPh sb="31" eb="33">
      <t>イカ</t>
    </rPh>
    <phoneticPr fontId="2"/>
  </si>
  <si>
    <t>30を超える前の化学物質濃度</t>
    <rPh sb="3" eb="4">
      <t>コ</t>
    </rPh>
    <rPh sb="8" eb="12">
      <t>カガクブッシツ</t>
    </rPh>
    <rPh sb="12" eb="14">
      <t>ノウド</t>
    </rPh>
    <phoneticPr fontId="2"/>
  </si>
  <si>
    <t>30を超える前の%Sup</t>
    <rPh sb="3" eb="4">
      <t>コ</t>
    </rPh>
    <phoneticPr fontId="2"/>
  </si>
  <si>
    <t>30を超えた後の化学物質濃度</t>
    <rPh sb="3" eb="4">
      <t>コ</t>
    </rPh>
    <rPh sb="6" eb="7">
      <t>アト</t>
    </rPh>
    <rPh sb="8" eb="12">
      <t>カガクブッシツ</t>
    </rPh>
    <rPh sb="12" eb="14">
      <t>ノウド</t>
    </rPh>
    <phoneticPr fontId="2"/>
  </si>
  <si>
    <t>30を超えた後の%Sup</t>
    <rPh sb="3" eb="4">
      <t>コ</t>
    </rPh>
    <rPh sb="6" eb="7">
      <t>アト</t>
    </rPh>
    <phoneticPr fontId="2"/>
  </si>
  <si>
    <t>Chemical 1</t>
    <phoneticPr fontId="2"/>
  </si>
  <si>
    <t>Chemical 2</t>
    <phoneticPr fontId="2"/>
  </si>
  <si>
    <t>EC30</t>
    <phoneticPr fontId="2"/>
  </si>
  <si>
    <t>Chemical 1</t>
    <phoneticPr fontId="2"/>
  </si>
  <si>
    <t>Chemical 1</t>
    <phoneticPr fontId="2"/>
  </si>
  <si>
    <t>ug/ml</t>
    <phoneticPr fontId="2"/>
  </si>
  <si>
    <t>mM</t>
    <phoneticPr fontId="2"/>
  </si>
  <si>
    <t>EC30(ug/ml)</t>
  </si>
  <si>
    <t>EC30(ug/ml)</t>
    <phoneticPr fontId="2"/>
  </si>
  <si>
    <t>EC30(mM)</t>
  </si>
  <si>
    <t>EC30(mM)</t>
    <phoneticPr fontId="2"/>
  </si>
  <si>
    <t>Molecular weight</t>
    <phoneticPr fontId="2"/>
  </si>
  <si>
    <t>Ver.006</t>
    <phoneticPr fontId="2"/>
  </si>
  <si>
    <t>phase 0用</t>
    <rPh sb="7" eb="8">
      <t>ヨウ</t>
    </rPh>
    <phoneticPr fontId="2"/>
  </si>
  <si>
    <t>DEX 50 ug/mL</t>
    <phoneticPr fontId="2"/>
  </si>
  <si>
    <t>CyA 100 ng/mL</t>
    <phoneticPr fontId="2"/>
  </si>
  <si>
    <t>Ver.007</t>
    <phoneticPr fontId="2"/>
  </si>
  <si>
    <t>phase 1用</t>
    <rPh sb="7" eb="8">
      <t>ヨウ</t>
    </rPh>
    <phoneticPr fontId="2"/>
  </si>
  <si>
    <t>T0</t>
    <phoneticPr fontId="2"/>
  </si>
  <si>
    <t>T1</t>
    <phoneticPr fontId="2"/>
  </si>
  <si>
    <t>T2</t>
    <phoneticPr fontId="2"/>
  </si>
  <si>
    <t>Filter 0 Data</t>
    <phoneticPr fontId="2"/>
  </si>
  <si>
    <t>Filter 1 Data</t>
    <phoneticPr fontId="2"/>
  </si>
  <si>
    <t>Filter 2 Data</t>
    <phoneticPr fontId="2"/>
  </si>
  <si>
    <t>FInSLO-LA</t>
    <phoneticPr fontId="2"/>
  </si>
  <si>
    <t>%suppression</t>
    <phoneticPr fontId="2"/>
  </si>
  <si>
    <t>Ver.007.1</t>
    <phoneticPr fontId="2"/>
  </si>
  <si>
    <t>FInSLO-LAが算出されるよう変更</t>
    <rPh sb="10" eb="12">
      <t>サンシュt</t>
    </rPh>
    <rPh sb="17" eb="19">
      <t>ヘン</t>
    </rPh>
    <phoneticPr fontId="2"/>
  </si>
  <si>
    <t>%suppressionのグラフを追加</t>
    <rPh sb="17" eb="19">
      <t>ツイk</t>
    </rPh>
    <phoneticPr fontId="2"/>
  </si>
  <si>
    <t>Ver.007.2</t>
    <phoneticPr fontId="2"/>
  </si>
  <si>
    <t>FaceSheet#F23の数式を修正</t>
    <rPh sb="14" eb="17">
      <t>ス</t>
    </rPh>
    <rPh sb="17" eb="19">
      <t>sy</t>
    </rPh>
    <phoneticPr fontId="2"/>
  </si>
  <si>
    <t xml:space="preserve"> </t>
    <phoneticPr fontId="2"/>
  </si>
  <si>
    <t>1st exp.</t>
    <phoneticPr fontId="2"/>
  </si>
  <si>
    <t>2nd exp.</t>
    <phoneticPr fontId="2"/>
  </si>
  <si>
    <t>3rd exp.</t>
    <phoneticPr fontId="2"/>
  </si>
  <si>
    <t>4th exp.</t>
    <phoneticPr fontId="2"/>
  </si>
  <si>
    <t>5th exp.</t>
    <phoneticPr fontId="2"/>
  </si>
  <si>
    <t>6th exp.</t>
    <phoneticPr fontId="2"/>
  </si>
  <si>
    <t>1st Exp.</t>
    <phoneticPr fontId="2"/>
  </si>
  <si>
    <t>2nd Exp.</t>
    <phoneticPr fontId="2"/>
  </si>
  <si>
    <t>3rd Exp.</t>
    <phoneticPr fontId="2"/>
  </si>
  <si>
    <t>4th Exp.</t>
    <phoneticPr fontId="2"/>
  </si>
  <si>
    <t>mg/ml</t>
    <phoneticPr fontId="2"/>
  </si>
  <si>
    <t>2nd</t>
    <phoneticPr fontId="2"/>
  </si>
  <si>
    <t>3rd</t>
    <phoneticPr fontId="2"/>
  </si>
  <si>
    <t>4th</t>
    <phoneticPr fontId="2"/>
  </si>
  <si>
    <t>5th</t>
    <phoneticPr fontId="2"/>
  </si>
  <si>
    <t>6th</t>
    <phoneticPr fontId="2"/>
  </si>
  <si>
    <t>1st exp.</t>
  </si>
  <si>
    <t>2nd exp.</t>
    <phoneticPr fontId="2"/>
  </si>
  <si>
    <t>6th exp.</t>
    <phoneticPr fontId="2"/>
  </si>
  <si>
    <t>Ver.008</t>
    <phoneticPr fontId="2"/>
  </si>
  <si>
    <t>Ver.008.1</t>
    <phoneticPr fontId="2"/>
  </si>
  <si>
    <t>phase 2用</t>
    <rPh sb="7" eb="8">
      <t>ヨウ</t>
    </rPh>
    <phoneticPr fontId="2"/>
  </si>
  <si>
    <t>6回のアッセイを１シートにまとめる</t>
    <rPh sb="1" eb="2">
      <t>カイn</t>
    </rPh>
    <phoneticPr fontId="2"/>
  </si>
  <si>
    <t>Results</t>
    <phoneticPr fontId="44"/>
  </si>
  <si>
    <t>Lower Limit</t>
    <phoneticPr fontId="44"/>
  </si>
  <si>
    <t>Upper Limit</t>
    <phoneticPr fontId="44"/>
  </si>
  <si>
    <t>2nd exp.</t>
    <phoneticPr fontId="2"/>
  </si>
  <si>
    <t>3rd exp.</t>
    <phoneticPr fontId="2"/>
  </si>
  <si>
    <t>4th exp.</t>
    <phoneticPr fontId="2"/>
  </si>
  <si>
    <t>5th exp.</t>
    <phoneticPr fontId="2"/>
  </si>
  <si>
    <t>6th exp.</t>
    <phoneticPr fontId="2"/>
  </si>
  <si>
    <t>conc.</t>
    <phoneticPr fontId="2"/>
  </si>
  <si>
    <t>%supp</t>
    <phoneticPr fontId="2"/>
  </si>
  <si>
    <t>I.I.SLR</t>
    <phoneticPr fontId="2"/>
  </si>
  <si>
    <t>dummy</t>
    <phoneticPr fontId="2"/>
  </si>
  <si>
    <t>%suppression</t>
  </si>
  <si>
    <t>dummy</t>
    <phoneticPr fontId="2"/>
  </si>
  <si>
    <t>Accept %suppression</t>
    <phoneticPr fontId="2"/>
  </si>
  <si>
    <t>Accept Exp.</t>
    <phoneticPr fontId="2"/>
  </si>
  <si>
    <t>a Comparison Conc.</t>
    <phoneticPr fontId="44"/>
  </si>
  <si>
    <t>Ver.008.2</t>
    <phoneticPr fontId="2"/>
  </si>
  <si>
    <t>判定を追加</t>
    <rPh sb="0" eb="2">
      <t>ハンテ</t>
    </rPh>
    <rPh sb="3" eb="5">
      <t>ツイk</t>
    </rPh>
    <phoneticPr fontId="2"/>
  </si>
  <si>
    <t>average</t>
  </si>
  <si>
    <t>average</t>
    <phoneticPr fontId="2"/>
  </si>
  <si>
    <t>sd^2</t>
  </si>
  <si>
    <t>sd^2</t>
    <phoneticPr fontId="2"/>
  </si>
  <si>
    <t>average</t>
    <phoneticPr fontId="2"/>
  </si>
  <si>
    <t>Accept average</t>
    <phoneticPr fontId="2"/>
  </si>
  <si>
    <t>Accept sd^2</t>
    <phoneticPr fontId="2"/>
  </si>
  <si>
    <t>ave/Dave</t>
  </si>
  <si>
    <t>ave/Dave</t>
    <phoneticPr fontId="2"/>
  </si>
  <si>
    <t>cont.</t>
    <phoneticPr fontId="2"/>
  </si>
  <si>
    <t>%supp</t>
    <phoneticPr fontId="2"/>
  </si>
  <si>
    <t>1-(ave/Dave)</t>
    <phoneticPr fontId="44"/>
  </si>
  <si>
    <t>%supp</t>
    <phoneticPr fontId="44"/>
  </si>
  <si>
    <t>(Highest soluble conc. In the next exp.s</t>
    <phoneticPr fontId="2"/>
  </si>
  <si>
    <t>Code</t>
    <phoneticPr fontId="2"/>
  </si>
  <si>
    <t>Dissolution</t>
    <phoneticPr fontId="2"/>
  </si>
  <si>
    <t>ddw</t>
    <phoneticPr fontId="2"/>
  </si>
  <si>
    <t>Chemical 2</t>
    <phoneticPr fontId="2"/>
  </si>
  <si>
    <t>DMSO</t>
    <phoneticPr fontId="2"/>
  </si>
  <si>
    <t>5th exp.</t>
    <phoneticPr fontId="2"/>
  </si>
  <si>
    <t>ug/mL</t>
    <phoneticPr fontId="2"/>
  </si>
  <si>
    <t>1st</t>
    <phoneticPr fontId="2"/>
  </si>
  <si>
    <t>5th Exp.</t>
    <phoneticPr fontId="2"/>
  </si>
  <si>
    <t>6th Exp.</t>
    <phoneticPr fontId="2"/>
  </si>
  <si>
    <t>1st exp.</t>
    <phoneticPr fontId="2"/>
  </si>
  <si>
    <t>2nd exp.</t>
  </si>
  <si>
    <t>3rd exp.</t>
  </si>
  <si>
    <t>4th exp.</t>
  </si>
  <si>
    <t>5th exp.</t>
  </si>
  <si>
    <t>6th exp.</t>
  </si>
  <si>
    <t>SS</t>
  </si>
  <si>
    <t>n</t>
    <phoneticPr fontId="2"/>
  </si>
  <si>
    <t>conc.</t>
    <phoneticPr fontId="2"/>
  </si>
  <si>
    <t>濃度の数(n)</t>
    <rPh sb="0" eb="2">
      <t>ノウド</t>
    </rPh>
    <rPh sb="3" eb="4">
      <t>カズ</t>
    </rPh>
    <phoneticPr fontId="2"/>
  </si>
  <si>
    <t>Dummy*df</t>
    <phoneticPr fontId="2"/>
  </si>
  <si>
    <t>Dummy*df</t>
    <phoneticPr fontId="2"/>
  </si>
  <si>
    <t>Dummy*n</t>
    <phoneticPr fontId="2"/>
  </si>
  <si>
    <t>ACCEPT
Dummy*n</t>
    <phoneticPr fontId="2"/>
  </si>
  <si>
    <t>Dummy*n</t>
    <phoneticPr fontId="2"/>
  </si>
  <si>
    <t>Filter 1 Data</t>
  </si>
  <si>
    <t>Filter 2 Data</t>
  </si>
  <si>
    <t>正規分布</t>
    <rPh sb="0" eb="4">
      <t>セイキブンプ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</si>
  <si>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</si>
  <si>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</si>
  <si>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</si>
  <si>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</si>
  <si>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</si>
  <si>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</si>
  <si>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</si>
  <si>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</si>
  <si>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Filter 1 Data</t>
    <phoneticPr fontId="2"/>
  </si>
  <si>
    <t>Filter 2 Data</t>
    <phoneticPr fontId="2"/>
  </si>
  <si>
    <t>Multi-ImmunoTox Assay Datasheet for 2H4 cells</t>
    <phoneticPr fontId="26"/>
  </si>
  <si>
    <t>Fold induction of nIFNLA</t>
    <phoneticPr fontId="2"/>
  </si>
  <si>
    <t>the number of concentration
 which satisfy Inh-GAPLA&gt;=0.05</t>
    <phoneticPr fontId="2"/>
  </si>
  <si>
    <t>IL2LA</t>
    <phoneticPr fontId="2"/>
  </si>
  <si>
    <t>IFNLA</t>
    <phoneticPr fontId="2"/>
  </si>
  <si>
    <t>GAPLA</t>
    <phoneticPr fontId="2"/>
  </si>
  <si>
    <t>nIL2LA</t>
    <phoneticPr fontId="2"/>
  </si>
  <si>
    <t>nIFNLA</t>
    <phoneticPr fontId="2"/>
  </si>
  <si>
    <t>Inh-GAPLA</t>
    <phoneticPr fontId="2"/>
  </si>
  <si>
    <t>% suppression (IL-2)</t>
    <phoneticPr fontId="2"/>
  </si>
  <si>
    <t>% suppression (IFNg)</t>
    <phoneticPr fontId="2"/>
  </si>
  <si>
    <t>Ver.008.3</t>
    <phoneticPr fontId="2"/>
  </si>
  <si>
    <t>% suppression</t>
    <phoneticPr fontId="2"/>
  </si>
  <si>
    <t>Controlシートをprotocol Ver.011.1Eに合わせ変更</t>
    <rPh sb="31" eb="32">
      <t>アワセ</t>
    </rPh>
    <rPh sb="34" eb="36">
      <t>ヘンコウ</t>
    </rPh>
    <phoneticPr fontId="2"/>
  </si>
  <si>
    <t>多重性を考慮しないエラーバーに変更（神戸大学）</t>
    <rPh sb="18" eb="20">
      <t>コウベ</t>
    </rPh>
    <rPh sb="20" eb="22">
      <t>ダイ</t>
    </rPh>
    <phoneticPr fontId="2"/>
  </si>
  <si>
    <t>facesheetの「Highest soluble conc. In the next exp.s」の数式が表示されなかったため、修正（神戸大学）</t>
    <rPh sb="69" eb="71">
      <t>コウベ</t>
    </rPh>
    <rPh sb="71" eb="73">
      <t>ダイガク</t>
    </rPh>
    <phoneticPr fontId="2"/>
  </si>
  <si>
    <t>パラメーターをprotocol Ver.011.1Eに合わせ変更</t>
    <rPh sb="7" eb="9">
      <t>ヘンコウ</t>
    </rPh>
    <phoneticPr fontId="2"/>
  </si>
  <si>
    <t>Accept</t>
  </si>
  <si>
    <t>mg/ml in</t>
  </si>
  <si>
    <t>Reject</t>
  </si>
  <si>
    <t>Ver.008.4</t>
    <phoneticPr fontId="2"/>
  </si>
  <si>
    <t>%supp.graphsummaryシート　3回目の実験のグラフ　縦軸の境界値を「最小値:-100、最大値:100」から「最小値:自動、最大値:100」へ変更</t>
    <rPh sb="23" eb="25">
      <t>カイメ</t>
    </rPh>
    <rPh sb="26" eb="28">
      <t>ジッケン</t>
    </rPh>
    <rPh sb="33" eb="35">
      <t>タテジク</t>
    </rPh>
    <rPh sb="36" eb="39">
      <t>キョウカイチ</t>
    </rPh>
    <rPh sb="61" eb="64">
      <t>サイショウチ</t>
    </rPh>
    <rPh sb="65" eb="67">
      <t>ジドウ</t>
    </rPh>
    <rPh sb="68" eb="71">
      <t>サイダイチ</t>
    </rPh>
    <rPh sb="77" eb="79">
      <t>ヘンコウ</t>
    </rPh>
    <phoneticPr fontId="2"/>
  </si>
  <si>
    <t>統計処理suppシート　3回目の実験データがなくても、1、2回目の結果が出力されるように変更(%suppressionのconc.(D19~D29)、averageのconc.(D34~D44)、sd^2のconc.(D48~D58)、ave/Daveのconc.(D62~D72)の引用する値をAxcept Exp.の3回目の実験(B20)のconc.からAxcept Exp.の1回目の実験(B18)のconc.へ変更。例えば、B18が1st Exp.の場合、引用される値はB3~B13である。)</t>
    <rPh sb="0" eb="2">
      <t>トウケイ</t>
    </rPh>
    <rPh sb="2" eb="4">
      <t>ショリ</t>
    </rPh>
    <rPh sb="13" eb="15">
      <t>カイメ</t>
    </rPh>
    <rPh sb="16" eb="18">
      <t>ジッケン</t>
    </rPh>
    <rPh sb="30" eb="32">
      <t>カイメ</t>
    </rPh>
    <rPh sb="33" eb="35">
      <t>ケッカ</t>
    </rPh>
    <rPh sb="36" eb="38">
      <t>シュツリョク</t>
    </rPh>
    <rPh sb="44" eb="46">
      <t>ヘンコウ</t>
    </rPh>
    <rPh sb="142" eb="144">
      <t>インヨウ</t>
    </rPh>
    <rPh sb="146" eb="147">
      <t>アタイ</t>
    </rPh>
    <rPh sb="209" eb="211">
      <t>ヘンコウ</t>
    </rPh>
    <rPh sb="212" eb="213">
      <t>タト</t>
    </rPh>
    <rPh sb="229" eb="231">
      <t>バアイ</t>
    </rPh>
    <rPh sb="232" eb="234">
      <t>インヨウ</t>
    </rPh>
    <rPh sb="237" eb="238">
      <t>アタイ</t>
    </rPh>
    <phoneticPr fontId="2"/>
  </si>
  <si>
    <t>Ver.008.5</t>
    <phoneticPr fontId="2"/>
  </si>
  <si>
    <t>統計処理suppシート　2回目以降の実験のcomparison conc.を1回目の実験のcomparison conc.の値から引用していたが、実験ごとのcomparison conc.を用いて、結果を算出できるように変更</t>
    <rPh sb="13" eb="17">
      <t>カイメイコウ</t>
    </rPh>
    <rPh sb="18" eb="20">
      <t>ジッケン</t>
    </rPh>
    <rPh sb="39" eb="41">
      <t>カイメ</t>
    </rPh>
    <rPh sb="42" eb="44">
      <t>ジッケン</t>
    </rPh>
    <rPh sb="62" eb="63">
      <t>アタイ</t>
    </rPh>
    <rPh sb="65" eb="67">
      <t>インヨウ</t>
    </rPh>
    <rPh sb="73" eb="75">
      <t>ジッケン</t>
    </rPh>
    <rPh sb="95" eb="96">
      <t>モチ</t>
    </rPh>
    <rPh sb="99" eb="101">
      <t>ケッカ</t>
    </rPh>
    <rPh sb="102" eb="104">
      <t>サンシュツ</t>
    </rPh>
    <rPh sb="110" eb="112">
      <t>ヘンコウ</t>
    </rPh>
    <phoneticPr fontId="2"/>
  </si>
  <si>
    <t>Ver.008.6</t>
    <phoneticPr fontId="2"/>
  </si>
  <si>
    <t>facesheetのDissolutionの濃度をプロトコールに合わせ変更</t>
    <phoneticPr fontId="2"/>
  </si>
  <si>
    <t>Ver.008.7</t>
    <phoneticPr fontId="2"/>
  </si>
  <si>
    <t>Face sheet のdissolutionが1回目と3回目で異なる場合でもexp3のグラフが表示されるよう変更。</t>
    <rPh sb="25" eb="27">
      <t>カイメ</t>
    </rPh>
    <rPh sb="29" eb="31">
      <t>カイメ</t>
    </rPh>
    <rPh sb="35" eb="37">
      <t>バアイ</t>
    </rPh>
    <rPh sb="48" eb="50">
      <t>ヒョウジ</t>
    </rPh>
    <rPh sb="55" eb="57">
      <t>ヘンコウ</t>
    </rPh>
    <phoneticPr fontId="2"/>
  </si>
  <si>
    <t xml:space="preserve">Face sheet　下の方の緑の塗りつぶしセル(A190~)　1回目と2回目以降のdissolutionが異なる場合でも、各実験の全ての濃度の緑
　の塗りつぶしセルの数値が表示されるよう変更。
</t>
    <rPh sb="11" eb="12">
      <t>シタ</t>
    </rPh>
    <rPh sb="13" eb="14">
      <t>ホウ</t>
    </rPh>
    <rPh sb="15" eb="16">
      <t>ミドリ</t>
    </rPh>
    <rPh sb="17" eb="18">
      <t>ヌ</t>
    </rPh>
    <phoneticPr fontId="2"/>
  </si>
  <si>
    <t>Ver.008.8</t>
    <phoneticPr fontId="2"/>
  </si>
  <si>
    <t>１回目の実験において最小濃度でInh-GAPLAが0.7を下まわった際に２回目以降の調製濃度を表示するように変更</t>
    <rPh sb="1" eb="3">
      <t>カイ</t>
    </rPh>
    <rPh sb="4" eb="6">
      <t>ジッケn</t>
    </rPh>
    <rPh sb="10" eb="12">
      <t>サイセィオ</t>
    </rPh>
    <rPh sb="12" eb="14">
      <t xml:space="preserve">ノウド </t>
    </rPh>
    <rPh sb="29" eb="30">
      <t>シタマワt</t>
    </rPh>
    <rPh sb="37" eb="39">
      <t>カイ</t>
    </rPh>
    <rPh sb="39" eb="41">
      <t>イコウ</t>
    </rPh>
    <rPh sb="42" eb="44">
      <t>チョウセイ</t>
    </rPh>
    <rPh sb="44" eb="46">
      <t>ノウド</t>
    </rPh>
    <rPh sb="47" eb="49">
      <t>ヒョウ</t>
    </rPh>
    <rPh sb="54" eb="56">
      <t>ヘn</t>
    </rPh>
    <phoneticPr fontId="2"/>
  </si>
  <si>
    <t>Inh-GAPLAのグラフに0.7のラインを追加</t>
    <rPh sb="22" eb="24">
      <t>ツイカ</t>
    </rPh>
    <phoneticPr fontId="2"/>
  </si>
  <si>
    <t>Ver.008.9</t>
    <phoneticPr fontId="2"/>
  </si>
  <si>
    <t>Result Format 2シートのInh-GAPLAのグラフの横軸ラベルを修正</t>
    <rPh sb="33" eb="35">
      <t>ヨコ</t>
    </rPh>
    <rPh sb="39" eb="41">
      <t>シュウセイ</t>
    </rPh>
    <phoneticPr fontId="2"/>
  </si>
  <si>
    <t>Ver. 008.9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</si>
</sst>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.00_ "/>
    <numFmt numFmtId="178" formatCode="0.0"/>
    <numFmt numFmtId="179" formatCode="0.0000_ "/>
    <numFmt numFmtId="180" formatCode="0_);[Red]\(0\)"/>
    <numFmt numFmtId="181" formatCode="0_ ;[Red]\-0\ "/>
    <numFmt numFmtId="182" formatCode="0.00_);[Red]\(0.00\)"/>
    <numFmt numFmtId="183" formatCode="0.00000_ "/>
    <numFmt numFmtId="184" formatCode="0.000_ "/>
  </numFmts>
  <fonts count="58">
    <font>
      <sz val="10"/>
      <name val="ＭＳ 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indexed="12"/>
      <name val="HGS創英角ｺﾞｼｯｸUB"/>
      <family val="3"/>
      <charset val="128"/>
    </font>
    <font>
      <b/>
      <sz val="14"/>
      <color indexed="12"/>
      <name val="HGS創英角ｺﾞｼｯｸUB"/>
      <family val="3"/>
      <charset val="128"/>
    </font>
    <font>
      <b/>
      <vertAlign val="superscript"/>
      <sz val="14"/>
      <color indexed="12"/>
      <name val="HGS創英角ｺﾞｼｯｸUB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HGP創英角ｺﾞｼｯｸUB"/>
      <family val="3"/>
      <charset val="128"/>
    </font>
    <font>
      <b/>
      <sz val="10"/>
      <color indexed="52"/>
      <name val="HGP創英角ｺﾞｼｯｸUB"/>
      <family val="3"/>
      <charset val="128"/>
    </font>
    <font>
      <b/>
      <sz val="10"/>
      <color indexed="10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0"/>
      <color indexed="17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0"/>
      <color indexed="12"/>
      <name val="HGP創英角ｺﾞｼｯｸUB"/>
      <family val="3"/>
      <charset val="128"/>
    </font>
    <font>
      <b/>
      <sz val="11"/>
      <color indexed="10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b/>
      <sz val="10"/>
      <color indexed="12"/>
      <name val="HGP創英角ｺﾞｼｯｸUB"/>
      <family val="3"/>
      <charset val="128"/>
    </font>
    <font>
      <b/>
      <vertAlign val="superscript"/>
      <sz val="10"/>
      <color indexed="12"/>
      <name val="HGP創英角ｺﾞｼｯｸUB"/>
      <family val="3"/>
      <charset val="128"/>
    </font>
    <font>
      <b/>
      <sz val="10"/>
      <color indexed="8"/>
      <name val="HGP創英角ｺﾞｼｯｸUB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sz val="10"/>
      <color theme="1"/>
      <name val="HGP創英角ｺﾞｼｯｸUB"/>
      <family val="3"/>
      <charset val="128"/>
    </font>
    <font>
      <b/>
      <sz val="20"/>
      <name val="Arial"/>
      <family val="2"/>
    </font>
    <font>
      <sz val="6"/>
      <name val="ＭＳ Ｐゴシック"/>
      <family val="3"/>
      <charset val="128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0000D4"/>
      <name val="HGP創英角ｺﾞｼｯｸUB"/>
      <family val="3"/>
      <charset val="128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1"/>
      <name val="HGP創英角ｺﾞｼｯｸUB"/>
      <family val="3"/>
      <charset val="128"/>
    </font>
    <font>
      <sz val="8"/>
      <name val="Arial"/>
      <family val="2"/>
    </font>
    <font>
      <sz val="6"/>
      <name val="Yu Gothic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0"/>
      <name val="Arial Unicode MS"/>
      <family val="3"/>
      <charset val="128"/>
    </font>
    <font>
      <sz val="11"/>
      <name val="Arial Unicode MS"/>
      <family val="3"/>
      <charset val="128"/>
    </font>
    <font>
      <sz val="11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14"/>
      <name val="Yu Gothic"/>
      <family val="2"/>
      <charset val="128"/>
      <scheme val="minor"/>
    </font>
    <font>
      <b/>
      <sz val="16"/>
      <name val="Yu Gothic"/>
      <family val="3"/>
      <charset val="128"/>
      <scheme val="minor"/>
    </font>
    <font>
      <sz val="10"/>
      <name val="Yu Gothic"/>
      <family val="2"/>
      <charset val="128"/>
      <scheme val="minor"/>
    </font>
    <font>
      <sz val="10"/>
      <name val="Yu Gothic"/>
      <family val="3"/>
      <charset val="128"/>
      <scheme val="minor"/>
    </font>
    <font>
      <b/>
      <sz val="14"/>
      <name val="ＭＳ ゴシック"/>
      <family val="3"/>
      <charset val="128"/>
    </font>
    <font>
      <sz val="9"/>
      <name val="Arial"/>
      <family val="2"/>
    </font>
    <font>
      <sz val="9"/>
      <name val="Arial Unicode MS"/>
      <family val="3"/>
      <charset val="128"/>
    </font>
    <font>
      <sz val="10"/>
      <color theme="1"/>
      <name val="ＭＳ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8"/>
      </right>
      <top/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thick">
        <color rgb="FF008000"/>
      </right>
      <top/>
      <bottom/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 style="thick">
        <color indexed="17"/>
      </top>
      <bottom/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ck">
        <color rgb="FFFF6600"/>
      </left>
      <right/>
      <top style="thick">
        <color rgb="FFFF6600"/>
      </top>
      <bottom/>
      <diagonal/>
    </border>
    <border>
      <left/>
      <right/>
      <top style="thick">
        <color rgb="FFFF6600"/>
      </top>
      <bottom/>
      <diagonal/>
    </border>
    <border>
      <left/>
      <right style="thick">
        <color rgb="FFFF6600"/>
      </right>
      <top style="thick">
        <color rgb="FFFF6600"/>
      </top>
      <bottom/>
      <diagonal/>
    </border>
    <border>
      <left style="thick">
        <color rgb="FFFF6600"/>
      </left>
      <right/>
      <top/>
      <bottom/>
      <diagonal/>
    </border>
    <border>
      <left/>
      <right style="thick">
        <color rgb="FFFF6600"/>
      </right>
      <top/>
      <bottom/>
      <diagonal/>
    </border>
    <border>
      <left style="thick">
        <color rgb="FFFF6600"/>
      </left>
      <right/>
      <top/>
      <bottom style="thick">
        <color rgb="FFFF6600"/>
      </bottom>
      <diagonal/>
    </border>
    <border>
      <left/>
      <right/>
      <top/>
      <bottom style="thick">
        <color rgb="FFFF6600"/>
      </bottom>
      <diagonal/>
    </border>
    <border>
      <left/>
      <right style="thick">
        <color rgb="FFFF6600"/>
      </right>
      <top/>
      <bottom style="thick">
        <color rgb="FFFF66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indexed="1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19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4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6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2" borderId="12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16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3" borderId="20" xfId="0" applyFont="1" applyFill="1" applyBorder="1">
      <alignment vertical="center"/>
    </xf>
    <xf numFmtId="0" fontId="12" fillId="3" borderId="21" xfId="0" applyFont="1" applyFill="1" applyBorder="1">
      <alignment vertical="center"/>
    </xf>
    <xf numFmtId="0" fontId="12" fillId="3" borderId="22" xfId="0" applyFont="1" applyFill="1" applyBorder="1">
      <alignment vertical="center"/>
    </xf>
    <xf numFmtId="0" fontId="12" fillId="3" borderId="23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3" borderId="24" xfId="0" applyFont="1" applyFill="1" applyBorder="1">
      <alignment vertical="center"/>
    </xf>
    <xf numFmtId="0" fontId="12" fillId="3" borderId="25" xfId="0" applyFont="1" applyFill="1" applyBorder="1">
      <alignment vertical="center"/>
    </xf>
    <xf numFmtId="0" fontId="12" fillId="3" borderId="26" xfId="0" applyFont="1" applyFill="1" applyBorder="1">
      <alignment vertical="center"/>
    </xf>
    <xf numFmtId="0" fontId="12" fillId="3" borderId="27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12" fillId="4" borderId="28" xfId="0" applyFont="1" applyFill="1" applyBorder="1">
      <alignment vertical="center"/>
    </xf>
    <xf numFmtId="0" fontId="12" fillId="4" borderId="29" xfId="0" applyFont="1" applyFill="1" applyBorder="1">
      <alignment vertical="center"/>
    </xf>
    <xf numFmtId="0" fontId="12" fillId="4" borderId="30" xfId="0" applyFont="1" applyFill="1" applyBorder="1">
      <alignment vertical="center"/>
    </xf>
    <xf numFmtId="0" fontId="12" fillId="4" borderId="31" xfId="0" applyFont="1" applyFill="1" applyBorder="1">
      <alignment vertical="center"/>
    </xf>
    <xf numFmtId="0" fontId="12" fillId="4" borderId="0" xfId="0" applyFont="1" applyFill="1" applyBorder="1">
      <alignment vertical="center"/>
    </xf>
    <xf numFmtId="0" fontId="12" fillId="4" borderId="32" xfId="0" applyFont="1" applyFill="1" applyBorder="1">
      <alignment vertical="center"/>
    </xf>
    <xf numFmtId="0" fontId="12" fillId="4" borderId="33" xfId="0" applyFont="1" applyFill="1" applyBorder="1">
      <alignment vertical="center"/>
    </xf>
    <xf numFmtId="0" fontId="12" fillId="4" borderId="34" xfId="0" applyFont="1" applyFill="1" applyBorder="1">
      <alignment vertical="center"/>
    </xf>
    <xf numFmtId="0" fontId="12" fillId="4" borderId="35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2" fillId="5" borderId="36" xfId="0" applyFont="1" applyFill="1" applyBorder="1">
      <alignment vertical="center"/>
    </xf>
    <xf numFmtId="0" fontId="12" fillId="5" borderId="37" xfId="0" applyFont="1" applyFill="1" applyBorder="1">
      <alignment vertical="center"/>
    </xf>
    <xf numFmtId="0" fontId="12" fillId="5" borderId="38" xfId="0" applyFont="1" applyFill="1" applyBorder="1">
      <alignment vertical="center"/>
    </xf>
    <xf numFmtId="0" fontId="12" fillId="5" borderId="39" xfId="0" applyFont="1" applyFill="1" applyBorder="1">
      <alignment vertical="center"/>
    </xf>
    <xf numFmtId="0" fontId="12" fillId="5" borderId="0" xfId="0" applyFont="1" applyFill="1" applyBorder="1">
      <alignment vertical="center"/>
    </xf>
    <xf numFmtId="0" fontId="12" fillId="5" borderId="40" xfId="0" applyFont="1" applyFill="1" applyBorder="1">
      <alignment vertical="center"/>
    </xf>
    <xf numFmtId="0" fontId="12" fillId="5" borderId="41" xfId="0" applyFont="1" applyFill="1" applyBorder="1">
      <alignment vertical="center"/>
    </xf>
    <xf numFmtId="0" fontId="12" fillId="5" borderId="42" xfId="0" applyFont="1" applyFill="1" applyBorder="1">
      <alignment vertical="center"/>
    </xf>
    <xf numFmtId="0" fontId="12" fillId="5" borderId="43" xfId="0" applyFont="1" applyFill="1" applyBorder="1">
      <alignment vertical="center"/>
    </xf>
    <xf numFmtId="0" fontId="12" fillId="3" borderId="0" xfId="0" applyFont="1" applyFill="1">
      <alignment vertical="center"/>
    </xf>
    <xf numFmtId="0" fontId="12" fillId="4" borderId="0" xfId="0" applyFont="1" applyFill="1">
      <alignment vertical="center"/>
    </xf>
    <xf numFmtId="0" fontId="12" fillId="5" borderId="0" xfId="0" applyFont="1" applyFill="1">
      <alignment vertical="center"/>
    </xf>
    <xf numFmtId="0" fontId="12" fillId="0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2" fillId="3" borderId="2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5" borderId="1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9" fillId="0" borderId="0" xfId="0" applyFont="1" applyAlignment="1">
      <alignment horizontal="left" vertical="center"/>
    </xf>
    <xf numFmtId="0" fontId="12" fillId="0" borderId="44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46" xfId="0" applyFont="1" applyBorder="1">
      <alignment vertical="center"/>
    </xf>
    <xf numFmtId="0" fontId="12" fillId="2" borderId="47" xfId="0" applyFont="1" applyFill="1" applyBorder="1">
      <alignment vertical="center"/>
    </xf>
    <xf numFmtId="0" fontId="12" fillId="0" borderId="48" xfId="0" applyFont="1" applyBorder="1">
      <alignment vertical="center"/>
    </xf>
    <xf numFmtId="0" fontId="12" fillId="0" borderId="49" xfId="0" applyFont="1" applyBorder="1">
      <alignment vertical="center"/>
    </xf>
    <xf numFmtId="0" fontId="12" fillId="0" borderId="50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52" xfId="0" applyFont="1" applyBorder="1">
      <alignment vertical="center"/>
    </xf>
    <xf numFmtId="0" fontId="9" fillId="0" borderId="0" xfId="0" applyFont="1" applyFill="1" applyBorder="1">
      <alignment vertical="center"/>
    </xf>
    <xf numFmtId="0" fontId="12" fillId="0" borderId="0" xfId="0" applyFont="1" applyAlignment="1">
      <alignment vertical="center" wrapText="1"/>
    </xf>
    <xf numFmtId="176" fontId="12" fillId="3" borderId="21" xfId="0" applyNumberFormat="1" applyFont="1" applyFill="1" applyBorder="1">
      <alignment vertical="center"/>
    </xf>
    <xf numFmtId="176" fontId="12" fillId="3" borderId="0" xfId="0" applyNumberFormat="1" applyFont="1" applyFill="1" applyBorder="1">
      <alignment vertical="center"/>
    </xf>
    <xf numFmtId="176" fontId="12" fillId="3" borderId="26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12" fillId="4" borderId="0" xfId="0" applyNumberFormat="1" applyFont="1" applyFill="1" applyBorder="1">
      <alignment vertical="center"/>
    </xf>
    <xf numFmtId="176" fontId="12" fillId="5" borderId="37" xfId="0" applyNumberFormat="1" applyFont="1" applyFill="1" applyBorder="1">
      <alignment vertical="center"/>
    </xf>
    <xf numFmtId="176" fontId="12" fillId="5" borderId="0" xfId="0" applyNumberFormat="1" applyFont="1" applyFill="1" applyBorder="1">
      <alignment vertical="center"/>
    </xf>
    <xf numFmtId="176" fontId="12" fillId="5" borderId="42" xfId="0" applyNumberFormat="1" applyFont="1" applyFill="1" applyBorder="1">
      <alignment vertical="center"/>
    </xf>
    <xf numFmtId="176" fontId="12" fillId="5" borderId="41" xfId="0" applyNumberFormat="1" applyFont="1" applyFill="1" applyBorder="1">
      <alignment vertical="center"/>
    </xf>
    <xf numFmtId="176" fontId="12" fillId="0" borderId="0" xfId="0" applyNumberFormat="1" applyFont="1" applyFill="1">
      <alignment vertical="center"/>
    </xf>
    <xf numFmtId="176" fontId="12" fillId="5" borderId="40" xfId="0" applyNumberFormat="1" applyFont="1" applyFill="1" applyBorder="1">
      <alignment vertical="center"/>
    </xf>
    <xf numFmtId="176" fontId="12" fillId="5" borderId="43" xfId="0" applyNumberFormat="1" applyFont="1" applyFill="1" applyBorder="1">
      <alignment vertical="center"/>
    </xf>
    <xf numFmtId="177" fontId="12" fillId="0" borderId="0" xfId="0" applyNumberFormat="1" applyFont="1">
      <alignment vertical="center"/>
    </xf>
    <xf numFmtId="178" fontId="12" fillId="0" borderId="0" xfId="0" applyNumberFormat="1" applyFont="1" applyFill="1">
      <alignment vertical="center"/>
    </xf>
    <xf numFmtId="179" fontId="12" fillId="0" borderId="0" xfId="0" applyNumberFormat="1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176" fontId="12" fillId="0" borderId="0" xfId="0" applyNumberFormat="1" applyFont="1" applyFill="1" applyBorder="1">
      <alignment vertical="center"/>
    </xf>
    <xf numFmtId="49" fontId="12" fillId="0" borderId="0" xfId="0" applyNumberFormat="1" applyFont="1" applyFill="1">
      <alignment vertical="center"/>
    </xf>
    <xf numFmtId="1" fontId="12" fillId="0" borderId="0" xfId="0" applyNumberFormat="1" applyFont="1">
      <alignment vertical="center"/>
    </xf>
    <xf numFmtId="1" fontId="12" fillId="0" borderId="0" xfId="0" applyNumberFormat="1" applyFont="1" applyFill="1" applyBorder="1">
      <alignment vertical="center"/>
    </xf>
    <xf numFmtId="2" fontId="12" fillId="0" borderId="0" xfId="0" applyNumberFormat="1" applyFont="1" applyFill="1" applyBorder="1">
      <alignment vertical="center"/>
    </xf>
    <xf numFmtId="2" fontId="12" fillId="0" borderId="0" xfId="0" applyNumberFormat="1" applyFont="1" applyFill="1">
      <alignment vertical="center"/>
    </xf>
    <xf numFmtId="0" fontId="9" fillId="0" borderId="53" xfId="0" applyFont="1" applyBorder="1" applyAlignment="1">
      <alignment horizontal="right" vertical="center"/>
    </xf>
    <xf numFmtId="176" fontId="12" fillId="3" borderId="54" xfId="0" applyNumberFormat="1" applyFont="1" applyFill="1" applyBorder="1">
      <alignment vertical="center"/>
    </xf>
    <xf numFmtId="1" fontId="12" fillId="3" borderId="55" xfId="0" applyNumberFormat="1" applyFont="1" applyFill="1" applyBorder="1">
      <alignment vertical="center"/>
    </xf>
    <xf numFmtId="176" fontId="12" fillId="3" borderId="53" xfId="0" applyNumberFormat="1" applyFont="1" applyFill="1" applyBorder="1">
      <alignment vertical="center"/>
    </xf>
    <xf numFmtId="176" fontId="12" fillId="3" borderId="56" xfId="0" applyNumberFormat="1" applyFont="1" applyFill="1" applyBorder="1">
      <alignment vertical="center"/>
    </xf>
    <xf numFmtId="176" fontId="12" fillId="4" borderId="57" xfId="0" applyNumberFormat="1" applyFont="1" applyFill="1" applyBorder="1">
      <alignment vertical="center"/>
    </xf>
    <xf numFmtId="176" fontId="12" fillId="4" borderId="58" xfId="0" applyNumberFormat="1" applyFont="1" applyFill="1" applyBorder="1">
      <alignment vertical="center"/>
    </xf>
    <xf numFmtId="1" fontId="12" fillId="4" borderId="59" xfId="0" applyNumberFormat="1" applyFont="1" applyFill="1" applyBorder="1">
      <alignment vertical="center"/>
    </xf>
    <xf numFmtId="176" fontId="12" fillId="4" borderId="60" xfId="0" applyNumberFormat="1" applyFont="1" applyFill="1" applyBorder="1">
      <alignment vertical="center"/>
    </xf>
    <xf numFmtId="176" fontId="12" fillId="4" borderId="61" xfId="0" applyNumberFormat="1" applyFont="1" applyFill="1" applyBorder="1">
      <alignment vertical="center"/>
    </xf>
    <xf numFmtId="176" fontId="12" fillId="4" borderId="62" xfId="0" applyNumberFormat="1" applyFont="1" applyFill="1" applyBorder="1">
      <alignment vertical="center"/>
    </xf>
    <xf numFmtId="176" fontId="12" fillId="4" borderId="63" xfId="0" applyNumberFormat="1" applyFont="1" applyFill="1" applyBorder="1">
      <alignment vertical="center"/>
    </xf>
    <xf numFmtId="176" fontId="12" fillId="4" borderId="64" xfId="0" applyNumberFormat="1" applyFont="1" applyFill="1" applyBorder="1">
      <alignment vertical="center"/>
    </xf>
    <xf numFmtId="0" fontId="9" fillId="0" borderId="65" xfId="0" applyFont="1" applyFill="1" applyBorder="1" applyAlignment="1">
      <alignment horizontal="right" vertical="center"/>
    </xf>
    <xf numFmtId="1" fontId="12" fillId="5" borderId="66" xfId="0" applyNumberFormat="1" applyFont="1" applyFill="1" applyBorder="1">
      <alignment vertical="center"/>
    </xf>
    <xf numFmtId="176" fontId="12" fillId="5" borderId="65" xfId="0" applyNumberFormat="1" applyFont="1" applyFill="1" applyBorder="1">
      <alignment vertical="center"/>
    </xf>
    <xf numFmtId="180" fontId="12" fillId="0" borderId="0" xfId="0" applyNumberFormat="1" applyFont="1" applyFill="1" applyBorder="1">
      <alignment vertical="center"/>
    </xf>
    <xf numFmtId="180" fontId="12" fillId="0" borderId="0" xfId="0" applyNumberFormat="1" applyFont="1" applyFill="1">
      <alignment vertical="center"/>
    </xf>
    <xf numFmtId="2" fontId="12" fillId="0" borderId="0" xfId="0" applyNumberFormat="1" applyFont="1" applyFill="1" applyAlignment="1">
      <alignment horizontal="right" vertical="center"/>
    </xf>
    <xf numFmtId="181" fontId="12" fillId="0" borderId="0" xfId="0" applyNumberFormat="1" applyFont="1" applyFill="1">
      <alignment vertical="center"/>
    </xf>
    <xf numFmtId="181" fontId="12" fillId="0" borderId="0" xfId="0" applyNumberFormat="1" applyFont="1">
      <alignment vertical="center"/>
    </xf>
    <xf numFmtId="2" fontId="12" fillId="0" borderId="0" xfId="0" applyNumberFormat="1" applyFont="1">
      <alignment vertical="center"/>
    </xf>
    <xf numFmtId="176" fontId="12" fillId="6" borderId="0" xfId="0" applyNumberFormat="1" applyFont="1" applyFill="1" applyBorder="1">
      <alignment vertical="center"/>
    </xf>
    <xf numFmtId="177" fontId="12" fillId="6" borderId="0" xfId="0" applyNumberFormat="1" applyFont="1" applyFill="1" applyBorder="1">
      <alignment vertical="center"/>
    </xf>
    <xf numFmtId="176" fontId="12" fillId="7" borderId="0" xfId="0" applyNumberFormat="1" applyFont="1" applyFill="1" applyBorder="1">
      <alignment vertical="center"/>
    </xf>
    <xf numFmtId="176" fontId="12" fillId="8" borderId="0" xfId="0" applyNumberFormat="1" applyFont="1" applyFill="1" applyBorder="1">
      <alignment vertical="center"/>
    </xf>
    <xf numFmtId="177" fontId="12" fillId="7" borderId="0" xfId="0" applyNumberFormat="1" applyFont="1" applyFill="1" applyBorder="1">
      <alignment vertical="center"/>
    </xf>
    <xf numFmtId="178" fontId="12" fillId="6" borderId="0" xfId="0" applyNumberFormat="1" applyFont="1" applyFill="1" applyBorder="1">
      <alignment vertical="center"/>
    </xf>
    <xf numFmtId="178" fontId="12" fillId="6" borderId="0" xfId="0" applyNumberFormat="1" applyFont="1" applyFill="1">
      <alignment vertical="center"/>
    </xf>
    <xf numFmtId="178" fontId="12" fillId="7" borderId="0" xfId="0" applyNumberFormat="1" applyFont="1" applyFill="1" applyBorder="1">
      <alignment vertical="center"/>
    </xf>
    <xf numFmtId="178" fontId="12" fillId="7" borderId="0" xfId="0" applyNumberFormat="1" applyFont="1" applyFill="1">
      <alignment vertical="center"/>
    </xf>
    <xf numFmtId="31" fontId="0" fillId="0" borderId="0" xfId="0" applyNumberFormat="1">
      <alignment vertical="center"/>
    </xf>
    <xf numFmtId="178" fontId="12" fillId="0" borderId="0" xfId="0" applyNumberFormat="1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176" fontId="12" fillId="0" borderId="10" xfId="0" applyNumberFormat="1" applyFont="1" applyFill="1" applyBorder="1">
      <alignment vertical="center"/>
    </xf>
    <xf numFmtId="2" fontId="12" fillId="0" borderId="10" xfId="0" applyNumberFormat="1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>
      <alignment vertical="center"/>
    </xf>
    <xf numFmtId="14" fontId="0" fillId="0" borderId="0" xfId="0" applyNumberFormat="1">
      <alignment vertical="center"/>
    </xf>
    <xf numFmtId="0" fontId="0" fillId="0" borderId="73" xfId="0" applyBorder="1">
      <alignment vertical="center"/>
    </xf>
    <xf numFmtId="0" fontId="0" fillId="0" borderId="0" xfId="0" applyBorder="1">
      <alignment vertical="center"/>
    </xf>
    <xf numFmtId="176" fontId="12" fillId="10" borderId="0" xfId="0" applyNumberFormat="1" applyFont="1" applyFill="1">
      <alignment vertical="center"/>
    </xf>
    <xf numFmtId="180" fontId="12" fillId="10" borderId="0" xfId="0" applyNumberFormat="1" applyFont="1" applyFill="1">
      <alignment vertical="center"/>
    </xf>
    <xf numFmtId="2" fontId="12" fillId="10" borderId="0" xfId="0" applyNumberFormat="1" applyFont="1" applyFill="1">
      <alignment vertical="center"/>
    </xf>
    <xf numFmtId="0" fontId="12" fillId="10" borderId="0" xfId="0" applyFont="1" applyFill="1" applyBorder="1" applyAlignment="1">
      <alignment vertical="center" wrapText="1"/>
    </xf>
    <xf numFmtId="0" fontId="12" fillId="10" borderId="0" xfId="0" applyFont="1" applyFill="1">
      <alignment vertical="center"/>
    </xf>
    <xf numFmtId="0" fontId="24" fillId="10" borderId="0" xfId="0" applyFont="1" applyFill="1">
      <alignment vertical="center"/>
    </xf>
    <xf numFmtId="177" fontId="12" fillId="10" borderId="0" xfId="0" applyNumberFormat="1" applyFont="1" applyFill="1">
      <alignment vertical="center"/>
    </xf>
    <xf numFmtId="0" fontId="27" fillId="0" borderId="0" xfId="0" applyFont="1" applyBorder="1" applyAlignment="1">
      <alignment horizontal="right" vertical="center"/>
    </xf>
    <xf numFmtId="0" fontId="31" fillId="0" borderId="7" xfId="0" applyFont="1" applyBorder="1">
      <alignment vertical="center"/>
    </xf>
    <xf numFmtId="0" fontId="31" fillId="0" borderId="0" xfId="0" applyFont="1" applyBorder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176" fontId="12" fillId="12" borderId="0" xfId="0" applyNumberFormat="1" applyFont="1" applyFill="1">
      <alignment vertical="center"/>
    </xf>
    <xf numFmtId="180" fontId="12" fillId="12" borderId="0" xfId="0" applyNumberFormat="1" applyFont="1" applyFill="1" applyBorder="1">
      <alignment vertical="center"/>
    </xf>
    <xf numFmtId="2" fontId="12" fillId="12" borderId="0" xfId="0" applyNumberFormat="1" applyFont="1" applyFill="1" applyBorder="1">
      <alignment vertical="center"/>
    </xf>
    <xf numFmtId="2" fontId="12" fillId="12" borderId="0" xfId="0" applyNumberFormat="1" applyFont="1" applyFill="1">
      <alignment vertical="center"/>
    </xf>
    <xf numFmtId="0" fontId="12" fillId="12" borderId="0" xfId="0" applyFont="1" applyFill="1">
      <alignment vertical="center"/>
    </xf>
    <xf numFmtId="0" fontId="12" fillId="12" borderId="0" xfId="0" applyFont="1" applyFill="1" applyBorder="1" applyAlignment="1">
      <alignment vertical="center" wrapText="1"/>
    </xf>
    <xf numFmtId="180" fontId="12" fillId="12" borderId="0" xfId="0" applyNumberFormat="1" applyFont="1" applyFill="1">
      <alignment vertical="center"/>
    </xf>
    <xf numFmtId="2" fontId="12" fillId="12" borderId="0" xfId="0" applyNumberFormat="1" applyFont="1" applyFill="1" applyAlignment="1">
      <alignment horizontal="right" vertical="center"/>
    </xf>
    <xf numFmtId="177" fontId="12" fillId="12" borderId="0" xfId="0" applyNumberFormat="1" applyFont="1" applyFill="1">
      <alignment vertical="center"/>
    </xf>
    <xf numFmtId="177" fontId="12" fillId="8" borderId="0" xfId="0" applyNumberFormat="1" applyFont="1" applyFill="1" applyBorder="1">
      <alignment vertical="center"/>
    </xf>
    <xf numFmtId="182" fontId="12" fillId="12" borderId="0" xfId="0" applyNumberFormat="1" applyFont="1" applyFill="1">
      <alignment vertical="center"/>
    </xf>
    <xf numFmtId="182" fontId="12" fillId="10" borderId="0" xfId="0" applyNumberFormat="1" applyFont="1" applyFill="1">
      <alignment vertical="center"/>
    </xf>
    <xf numFmtId="177" fontId="24" fillId="10" borderId="0" xfId="0" applyNumberFormat="1" applyFont="1" applyFill="1">
      <alignment vertical="center"/>
    </xf>
    <xf numFmtId="0" fontId="28" fillId="0" borderId="0" xfId="0" applyFont="1" applyFill="1" applyBorder="1" applyAlignment="1">
      <alignment vertical="center"/>
    </xf>
    <xf numFmtId="0" fontId="35" fillId="0" borderId="0" xfId="0" applyFont="1">
      <alignment vertical="center"/>
    </xf>
    <xf numFmtId="182" fontId="12" fillId="13" borderId="0" xfId="0" applyNumberFormat="1" applyFont="1" applyFill="1">
      <alignment vertical="center"/>
    </xf>
    <xf numFmtId="0" fontId="12" fillId="13" borderId="0" xfId="0" applyFont="1" applyFill="1">
      <alignment vertical="center"/>
    </xf>
    <xf numFmtId="0" fontId="33" fillId="9" borderId="74" xfId="0" applyFont="1" applyFill="1" applyBorder="1" applyAlignment="1">
      <alignment vertical="center"/>
    </xf>
    <xf numFmtId="177" fontId="12" fillId="6" borderId="4" xfId="0" applyNumberFormat="1" applyFont="1" applyFill="1" applyBorder="1" applyAlignment="1">
      <alignment horizontal="center" vertical="center"/>
    </xf>
    <xf numFmtId="177" fontId="12" fillId="6" borderId="5" xfId="0" applyNumberFormat="1" applyFont="1" applyFill="1" applyBorder="1" applyAlignment="1">
      <alignment horizontal="center" vertical="center"/>
    </xf>
    <xf numFmtId="177" fontId="12" fillId="6" borderId="6" xfId="0" applyNumberFormat="1" applyFont="1" applyFill="1" applyBorder="1" applyAlignment="1">
      <alignment horizontal="center" vertical="center"/>
    </xf>
    <xf numFmtId="177" fontId="12" fillId="7" borderId="4" xfId="0" applyNumberFormat="1" applyFont="1" applyFill="1" applyBorder="1" applyAlignment="1">
      <alignment horizontal="center" vertical="center"/>
    </xf>
    <xf numFmtId="177" fontId="12" fillId="7" borderId="5" xfId="0" applyNumberFormat="1" applyFont="1" applyFill="1" applyBorder="1" applyAlignment="1">
      <alignment horizontal="center" vertical="center"/>
    </xf>
    <xf numFmtId="177" fontId="12" fillId="7" borderId="6" xfId="0" applyNumberFormat="1" applyFont="1" applyFill="1" applyBorder="1" applyAlignment="1">
      <alignment horizontal="center" vertical="center"/>
    </xf>
    <xf numFmtId="178" fontId="12" fillId="0" borderId="0" xfId="0" applyNumberFormat="1" applyFo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28" fillId="0" borderId="0" xfId="0" applyFont="1">
      <alignment vertical="center"/>
    </xf>
    <xf numFmtId="0" fontId="28" fillId="0" borderId="74" xfId="0" applyFont="1" applyBorder="1">
      <alignment vertical="center"/>
    </xf>
    <xf numFmtId="0" fontId="33" fillId="0" borderId="67" xfId="0" applyFont="1" applyBorder="1">
      <alignment vertical="center"/>
    </xf>
    <xf numFmtId="0" fontId="33" fillId="0" borderId="68" xfId="0" applyFont="1" applyBorder="1">
      <alignment vertical="center"/>
    </xf>
    <xf numFmtId="0" fontId="33" fillId="0" borderId="69" xfId="0" applyFont="1" applyBorder="1">
      <alignment vertical="center"/>
    </xf>
    <xf numFmtId="0" fontId="33" fillId="0" borderId="70" xfId="0" applyFont="1" applyBorder="1">
      <alignment vertical="center"/>
    </xf>
    <xf numFmtId="0" fontId="33" fillId="0" borderId="71" xfId="0" applyFont="1" applyBorder="1">
      <alignment vertical="center"/>
    </xf>
    <xf numFmtId="0" fontId="33" fillId="0" borderId="72" xfId="0" applyFont="1" applyBorder="1">
      <alignment vertical="center"/>
    </xf>
    <xf numFmtId="0" fontId="36" fillId="0" borderId="0" xfId="0" applyFont="1">
      <alignment vertical="center"/>
    </xf>
    <xf numFmtId="177" fontId="12" fillId="0" borderId="0" xfId="0" applyNumberFormat="1" applyFont="1" applyFill="1" applyBorder="1" applyAlignment="1">
      <alignment vertical="center" wrapText="1"/>
    </xf>
    <xf numFmtId="0" fontId="33" fillId="0" borderId="74" xfId="0" applyFont="1" applyBorder="1">
      <alignment vertical="center"/>
    </xf>
    <xf numFmtId="0" fontId="33" fillId="0" borderId="77" xfId="0" applyFont="1" applyBorder="1">
      <alignment vertical="center"/>
    </xf>
    <xf numFmtId="177" fontId="12" fillId="0" borderId="0" xfId="0" applyNumberFormat="1" applyFont="1" applyFill="1" applyBorder="1">
      <alignment vertical="center"/>
    </xf>
    <xf numFmtId="0" fontId="42" fillId="0" borderId="0" xfId="0" applyFont="1">
      <alignment vertical="center"/>
    </xf>
    <xf numFmtId="0" fontId="33" fillId="0" borderId="0" xfId="0" applyFont="1" applyBorder="1">
      <alignment vertical="center"/>
    </xf>
    <xf numFmtId="183" fontId="0" fillId="0" borderId="0" xfId="0" applyNumberFormat="1">
      <alignment vertical="center"/>
    </xf>
    <xf numFmtId="179" fontId="47" fillId="0" borderId="0" xfId="116" applyNumberFormat="1" applyFont="1" applyFill="1" applyBorder="1">
      <alignment vertical="center"/>
    </xf>
    <xf numFmtId="0" fontId="47" fillId="0" borderId="0" xfId="0" applyFont="1" applyFill="1" applyBorder="1">
      <alignment vertical="center"/>
    </xf>
    <xf numFmtId="0" fontId="45" fillId="0" borderId="0" xfId="0" applyFont="1">
      <alignment vertical="center"/>
    </xf>
    <xf numFmtId="0" fontId="0" fillId="0" borderId="0" xfId="0" applyFont="1" applyBorder="1">
      <alignment vertical="center"/>
    </xf>
    <xf numFmtId="0" fontId="36" fillId="0" borderId="10" xfId="0" applyFont="1" applyBorder="1">
      <alignment vertical="center"/>
    </xf>
    <xf numFmtId="0" fontId="33" fillId="0" borderId="10" xfId="0" applyFont="1" applyBorder="1">
      <alignment vertical="center"/>
    </xf>
    <xf numFmtId="0" fontId="46" fillId="0" borderId="5" xfId="0" applyFont="1" applyFill="1" applyBorder="1">
      <alignment vertical="center"/>
    </xf>
    <xf numFmtId="0" fontId="46" fillId="0" borderId="5" xfId="0" applyFont="1" applyBorder="1">
      <alignment vertical="center"/>
    </xf>
    <xf numFmtId="0" fontId="33" fillId="0" borderId="5" xfId="0" applyFont="1" applyFill="1" applyBorder="1">
      <alignment vertical="center"/>
    </xf>
    <xf numFmtId="0" fontId="33" fillId="0" borderId="5" xfId="0" applyFont="1" applyBorder="1">
      <alignment vertical="center"/>
    </xf>
    <xf numFmtId="179" fontId="48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75" xfId="0" applyFont="1" applyBorder="1">
      <alignment vertical="center"/>
    </xf>
    <xf numFmtId="0" fontId="0" fillId="0" borderId="74" xfId="0" applyFont="1" applyBorder="1">
      <alignment vertical="center"/>
    </xf>
    <xf numFmtId="0" fontId="0" fillId="0" borderId="82" xfId="0" applyFont="1" applyBorder="1">
      <alignment vertical="center"/>
    </xf>
    <xf numFmtId="0" fontId="0" fillId="0" borderId="70" xfId="0" applyFont="1" applyBorder="1">
      <alignment vertical="center"/>
    </xf>
    <xf numFmtId="0" fontId="0" fillId="0" borderId="76" xfId="0" applyFont="1" applyBorder="1">
      <alignment vertical="center"/>
    </xf>
    <xf numFmtId="0" fontId="47" fillId="0" borderId="0" xfId="0" applyFont="1" applyFill="1" applyBorder="1" applyAlignment="1">
      <alignment vertical="center"/>
    </xf>
    <xf numFmtId="0" fontId="48" fillId="0" borderId="0" xfId="0" applyFont="1" applyFill="1" applyBorder="1">
      <alignment vertical="center"/>
    </xf>
    <xf numFmtId="0" fontId="49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69" xfId="0" applyFont="1" applyBorder="1">
      <alignment vertical="center"/>
    </xf>
    <xf numFmtId="0" fontId="0" fillId="0" borderId="4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33" fillId="14" borderId="5" xfId="0" applyFont="1" applyFill="1" applyBorder="1">
      <alignment vertical="center"/>
    </xf>
    <xf numFmtId="0" fontId="33" fillId="14" borderId="0" xfId="0" applyFont="1" applyFill="1" applyBorder="1">
      <alignment vertical="center"/>
    </xf>
    <xf numFmtId="0" fontId="0" fillId="0" borderId="80" xfId="0" applyFont="1" applyBorder="1">
      <alignment vertical="center"/>
    </xf>
    <xf numFmtId="0" fontId="33" fillId="0" borderId="0" xfId="0" applyFont="1" applyFill="1" applyBorder="1">
      <alignment vertical="center"/>
    </xf>
    <xf numFmtId="0" fontId="33" fillId="15" borderId="5" xfId="0" applyFont="1" applyFill="1" applyBorder="1">
      <alignment vertical="center"/>
    </xf>
    <xf numFmtId="0" fontId="33" fillId="15" borderId="0" xfId="0" applyFont="1" applyFill="1" applyBorder="1">
      <alignment vertical="center"/>
    </xf>
    <xf numFmtId="0" fontId="0" fillId="15" borderId="0" xfId="0" applyFont="1" applyFill="1">
      <alignment vertical="center"/>
    </xf>
    <xf numFmtId="0" fontId="0" fillId="0" borderId="75" xfId="0" applyFont="1" applyFill="1" applyBorder="1">
      <alignment vertical="center"/>
    </xf>
    <xf numFmtId="0" fontId="0" fillId="0" borderId="82" xfId="0" applyFont="1" applyFill="1" applyBorder="1">
      <alignment vertical="center"/>
    </xf>
    <xf numFmtId="0" fontId="0" fillId="0" borderId="76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3" fillId="14" borderId="0" xfId="0" applyFont="1" applyFill="1">
      <alignment vertical="center"/>
    </xf>
    <xf numFmtId="0" fontId="0" fillId="0" borderId="2" xfId="0" applyFont="1" applyBorder="1">
      <alignment vertical="center"/>
    </xf>
    <xf numFmtId="0" fontId="33" fillId="0" borderId="78" xfId="0" applyFont="1" applyBorder="1">
      <alignment vertical="center"/>
    </xf>
    <xf numFmtId="184" fontId="33" fillId="0" borderId="78" xfId="0" applyNumberFormat="1" applyFont="1" applyBorder="1">
      <alignment vertical="center"/>
    </xf>
    <xf numFmtId="184" fontId="33" fillId="0" borderId="0" xfId="0" applyNumberFormat="1" applyFont="1" applyBorder="1">
      <alignment vertical="center"/>
    </xf>
    <xf numFmtId="184" fontId="33" fillId="0" borderId="70" xfId="0" applyNumberFormat="1" applyFont="1" applyBorder="1">
      <alignment vertical="center"/>
    </xf>
    <xf numFmtId="0" fontId="12" fillId="2" borderId="87" xfId="0" applyFont="1" applyFill="1" applyBorder="1">
      <alignment vertical="center"/>
    </xf>
    <xf numFmtId="0" fontId="12" fillId="2" borderId="88" xfId="0" applyFont="1" applyFill="1" applyBorder="1">
      <alignment vertical="center"/>
    </xf>
    <xf numFmtId="0" fontId="12" fillId="2" borderId="89" xfId="0" applyFont="1" applyFill="1" applyBorder="1">
      <alignment vertical="center"/>
    </xf>
    <xf numFmtId="184" fontId="33" fillId="0" borderId="90" xfId="0" applyNumberFormat="1" applyFont="1" applyBorder="1">
      <alignment vertical="center"/>
    </xf>
    <xf numFmtId="0" fontId="0" fillId="0" borderId="80" xfId="0" applyBorder="1">
      <alignment vertical="center"/>
    </xf>
    <xf numFmtId="0" fontId="0" fillId="0" borderId="69" xfId="0" applyBorder="1">
      <alignment vertical="center"/>
    </xf>
    <xf numFmtId="184" fontId="33" fillId="0" borderId="91" xfId="0" applyNumberFormat="1" applyFont="1" applyBorder="1">
      <alignment vertical="center"/>
    </xf>
    <xf numFmtId="184" fontId="33" fillId="0" borderId="92" xfId="0" applyNumberFormat="1" applyFont="1" applyBorder="1">
      <alignment vertical="center"/>
    </xf>
    <xf numFmtId="0" fontId="0" fillId="0" borderId="93" xfId="0" applyBorder="1">
      <alignment vertical="center"/>
    </xf>
    <xf numFmtId="0" fontId="0" fillId="0" borderId="91" xfId="0" applyBorder="1">
      <alignment vertical="center"/>
    </xf>
    <xf numFmtId="0" fontId="0" fillId="0" borderId="74" xfId="0" applyBorder="1">
      <alignment vertical="center"/>
    </xf>
    <xf numFmtId="184" fontId="12" fillId="0" borderId="0" xfId="0" applyNumberFormat="1" applyFont="1" applyFill="1">
      <alignment vertical="center"/>
    </xf>
    <xf numFmtId="179" fontId="56" fillId="0" borderId="0" xfId="116" applyNumberFormat="1" applyFont="1" applyFill="1" applyBorder="1">
      <alignment vertical="center"/>
    </xf>
    <xf numFmtId="0" fontId="1" fillId="0" borderId="0" xfId="117">
      <alignment vertical="center"/>
    </xf>
    <xf numFmtId="0" fontId="1" fillId="0" borderId="0" xfId="117">
      <alignment vertical="center"/>
    </xf>
    <xf numFmtId="0" fontId="0" fillId="0" borderId="100" xfId="0" applyFont="1" applyBorder="1">
      <alignment vertical="center"/>
    </xf>
    <xf numFmtId="0" fontId="0" fillId="0" borderId="101" xfId="0" applyFont="1" applyBorder="1">
      <alignment vertical="center"/>
    </xf>
    <xf numFmtId="0" fontId="0" fillId="0" borderId="98" xfId="0" applyFont="1" applyBorder="1">
      <alignment vertical="center"/>
    </xf>
    <xf numFmtId="0" fontId="0" fillId="0" borderId="102" xfId="0" applyFont="1" applyBorder="1">
      <alignment vertical="center"/>
    </xf>
    <xf numFmtId="0" fontId="0" fillId="0" borderId="95" xfId="0" applyFont="1" applyBorder="1">
      <alignment vertical="center"/>
    </xf>
    <xf numFmtId="0" fontId="0" fillId="0" borderId="96" xfId="0" applyFont="1" applyBorder="1">
      <alignment vertical="center"/>
    </xf>
    <xf numFmtId="0" fontId="0" fillId="0" borderId="93" xfId="0" applyFont="1" applyBorder="1">
      <alignment vertical="center"/>
    </xf>
    <xf numFmtId="0" fontId="0" fillId="0" borderId="97" xfId="0" applyFont="1" applyBorder="1">
      <alignment vertical="center"/>
    </xf>
    <xf numFmtId="0" fontId="0" fillId="0" borderId="99" xfId="0" applyFont="1" applyBorder="1">
      <alignment vertical="center"/>
    </xf>
    <xf numFmtId="0" fontId="12" fillId="2" borderId="103" xfId="0" applyFont="1" applyFill="1" applyBorder="1">
      <alignment vertical="center"/>
    </xf>
    <xf numFmtId="0" fontId="12" fillId="2" borderId="104" xfId="0" applyFont="1" applyFill="1" applyBorder="1">
      <alignment vertical="center"/>
    </xf>
    <xf numFmtId="0" fontId="12" fillId="2" borderId="105" xfId="0" applyFont="1" applyFill="1" applyBorder="1">
      <alignment vertical="center"/>
    </xf>
    <xf numFmtId="0" fontId="12" fillId="2" borderId="108" xfId="0" applyFont="1" applyFill="1" applyBorder="1">
      <alignment vertical="center"/>
    </xf>
    <xf numFmtId="0" fontId="31" fillId="0" borderId="110" xfId="0" applyFont="1" applyFill="1" applyBorder="1">
      <alignment vertical="center"/>
    </xf>
    <xf numFmtId="0" fontId="31" fillId="0" borderId="111" xfId="0" applyFont="1" applyFill="1" applyBorder="1">
      <alignment vertical="center"/>
    </xf>
    <xf numFmtId="0" fontId="12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6" xfId="0" applyFont="1" applyBorder="1">
      <alignment vertical="center"/>
    </xf>
    <xf numFmtId="0" fontId="0" fillId="13" borderId="0" xfId="0" applyFont="1" applyFill="1" applyBorder="1" applyAlignment="1">
      <alignment vertical="center"/>
    </xf>
    <xf numFmtId="0" fontId="0" fillId="13" borderId="4" xfId="0" applyFont="1" applyFill="1" applyBorder="1">
      <alignment vertical="center"/>
    </xf>
    <xf numFmtId="0" fontId="0" fillId="13" borderId="82" xfId="0" applyFont="1" applyFill="1" applyBorder="1">
      <alignment vertical="center"/>
    </xf>
    <xf numFmtId="0" fontId="0" fillId="13" borderId="7" xfId="0" applyFont="1" applyFill="1" applyBorder="1">
      <alignment vertical="center"/>
    </xf>
    <xf numFmtId="0" fontId="0" fillId="13" borderId="0" xfId="0" applyFont="1" applyFill="1" applyBorder="1">
      <alignment vertical="center"/>
    </xf>
    <xf numFmtId="0" fontId="0" fillId="13" borderId="8" xfId="0" applyFont="1" applyFill="1" applyBorder="1">
      <alignment vertical="center"/>
    </xf>
    <xf numFmtId="0" fontId="0" fillId="13" borderId="76" xfId="0" applyFont="1" applyFill="1" applyBorder="1">
      <alignment vertical="center"/>
    </xf>
    <xf numFmtId="0" fontId="0" fillId="13" borderId="9" xfId="0" applyFont="1" applyFill="1" applyBorder="1">
      <alignment vertical="center"/>
    </xf>
    <xf numFmtId="0" fontId="0" fillId="13" borderId="1" xfId="0" applyFont="1" applyFill="1" applyBorder="1">
      <alignment vertical="center"/>
    </xf>
    <xf numFmtId="0" fontId="0" fillId="13" borderId="2" xfId="0" applyFont="1" applyFill="1" applyBorder="1">
      <alignment vertical="center"/>
    </xf>
    <xf numFmtId="0" fontId="0" fillId="13" borderId="3" xfId="0" applyFont="1" applyFill="1" applyBorder="1">
      <alignment vertical="center"/>
    </xf>
    <xf numFmtId="0" fontId="0" fillId="13" borderId="10" xfId="0" applyFont="1" applyFill="1" applyBorder="1">
      <alignment vertical="center"/>
    </xf>
    <xf numFmtId="0" fontId="0" fillId="13" borderId="11" xfId="0" applyFont="1" applyFill="1" applyBorder="1">
      <alignment vertical="center"/>
    </xf>
    <xf numFmtId="0" fontId="0" fillId="13" borderId="6" xfId="0" applyFont="1" applyFill="1" applyBorder="1">
      <alignment vertical="center"/>
    </xf>
    <xf numFmtId="0" fontId="0" fillId="13" borderId="75" xfId="0" applyFont="1" applyFill="1" applyBorder="1">
      <alignment vertical="center"/>
    </xf>
    <xf numFmtId="0" fontId="0" fillId="0" borderId="118" xfId="0" applyFont="1" applyBorder="1">
      <alignment vertical="center"/>
    </xf>
    <xf numFmtId="0" fontId="0" fillId="0" borderId="119" xfId="0" applyFont="1" applyBorder="1">
      <alignment vertical="center"/>
    </xf>
    <xf numFmtId="0" fontId="0" fillId="0" borderId="120" xfId="0" applyFont="1" applyBorder="1">
      <alignment vertical="center"/>
    </xf>
    <xf numFmtId="0" fontId="0" fillId="0" borderId="115" xfId="0" applyFont="1" applyBorder="1">
      <alignment vertical="center"/>
    </xf>
    <xf numFmtId="0" fontId="0" fillId="0" borderId="116" xfId="0" applyFont="1" applyBorder="1">
      <alignment vertical="center"/>
    </xf>
    <xf numFmtId="0" fontId="0" fillId="0" borderId="117" xfId="0" applyFont="1" applyBorder="1">
      <alignment vertical="center"/>
    </xf>
    <xf numFmtId="0" fontId="0" fillId="0" borderId="94" xfId="0" applyFont="1" applyBorder="1">
      <alignment vertical="center"/>
    </xf>
    <xf numFmtId="0" fontId="0" fillId="0" borderId="121" xfId="0" applyFont="1" applyBorder="1">
      <alignment vertical="center"/>
    </xf>
    <xf numFmtId="0" fontId="0" fillId="0" borderId="106" xfId="0" applyFont="1" applyBorder="1">
      <alignment vertical="center"/>
    </xf>
    <xf numFmtId="0" fontId="0" fillId="0" borderId="94" xfId="0" applyFont="1" applyFill="1" applyBorder="1">
      <alignment vertical="center"/>
    </xf>
    <xf numFmtId="0" fontId="0" fillId="0" borderId="121" xfId="0" applyFont="1" applyFill="1" applyBorder="1">
      <alignment vertical="center"/>
    </xf>
    <xf numFmtId="0" fontId="0" fillId="0" borderId="106" xfId="0" applyFont="1" applyFill="1" applyBorder="1">
      <alignment vertical="center"/>
    </xf>
    <xf numFmtId="0" fontId="0" fillId="0" borderId="85" xfId="0" applyFont="1" applyFill="1" applyBorder="1">
      <alignment vertical="center"/>
    </xf>
    <xf numFmtId="0" fontId="33" fillId="0" borderId="98" xfId="0" applyFont="1" applyFill="1" applyBorder="1">
      <alignment vertical="center"/>
    </xf>
    <xf numFmtId="0" fontId="33" fillId="0" borderId="106" xfId="0" applyFont="1" applyFill="1" applyBorder="1">
      <alignment vertical="center"/>
    </xf>
    <xf numFmtId="0" fontId="33" fillId="0" borderId="107" xfId="0" applyFont="1" applyFill="1" applyBorder="1">
      <alignment vertical="center"/>
    </xf>
    <xf numFmtId="0" fontId="33" fillId="0" borderId="109" xfId="0" applyFont="1" applyFill="1" applyBorder="1">
      <alignment vertical="center"/>
    </xf>
    <xf numFmtId="0" fontId="55" fillId="0" borderId="0" xfId="0" applyFont="1" applyFill="1">
      <alignment vertical="center"/>
    </xf>
    <xf numFmtId="0" fontId="0" fillId="0" borderId="113" xfId="0" applyFont="1" applyFill="1" applyBorder="1">
      <alignment vertical="center"/>
    </xf>
    <xf numFmtId="0" fontId="0" fillId="0" borderId="86" xfId="0" applyFont="1" applyFill="1" applyBorder="1">
      <alignment vertical="center"/>
    </xf>
    <xf numFmtId="0" fontId="33" fillId="0" borderId="110" xfId="0" applyFont="1" applyFill="1" applyBorder="1">
      <alignment vertical="center"/>
    </xf>
    <xf numFmtId="0" fontId="33" fillId="0" borderId="114" xfId="0" applyFont="1" applyFill="1" applyBorder="1">
      <alignment vertical="center"/>
    </xf>
    <xf numFmtId="0" fontId="33" fillId="0" borderId="70" xfId="0" applyFont="1" applyFill="1" applyBorder="1">
      <alignment vertical="center"/>
    </xf>
    <xf numFmtId="0" fontId="33" fillId="0" borderId="115" xfId="0" applyFont="1" applyFill="1" applyBorder="1">
      <alignment vertical="center"/>
    </xf>
    <xf numFmtId="0" fontId="33" fillId="0" borderId="116" xfId="0" applyFont="1" applyFill="1" applyBorder="1">
      <alignment vertical="center"/>
    </xf>
    <xf numFmtId="0" fontId="33" fillId="0" borderId="117" xfId="0" applyFont="1" applyFill="1" applyBorder="1">
      <alignment vertical="center"/>
    </xf>
    <xf numFmtId="0" fontId="33" fillId="0" borderId="111" xfId="0" applyFont="1" applyFill="1" applyBorder="1">
      <alignment vertical="center"/>
    </xf>
    <xf numFmtId="0" fontId="33" fillId="0" borderId="121" xfId="0" applyFont="1" applyFill="1" applyBorder="1">
      <alignment vertical="center"/>
    </xf>
    <xf numFmtId="0" fontId="33" fillId="0" borderId="120" xfId="0" applyFont="1" applyFill="1" applyBorder="1">
      <alignment vertical="center"/>
    </xf>
    <xf numFmtId="0" fontId="57" fillId="0" borderId="0" xfId="0" applyFont="1">
      <alignment vertical="center"/>
    </xf>
    <xf numFmtId="0" fontId="33" fillId="0" borderId="123" xfId="0" applyFont="1" applyBorder="1">
      <alignment vertical="center"/>
    </xf>
    <xf numFmtId="0" fontId="33" fillId="0" borderId="124" xfId="0" applyFont="1" applyBorder="1">
      <alignment vertical="center"/>
    </xf>
    <xf numFmtId="0" fontId="33" fillId="0" borderId="125" xfId="0" applyFont="1" applyBorder="1">
      <alignment vertical="center"/>
    </xf>
    <xf numFmtId="0" fontId="33" fillId="0" borderId="126" xfId="0" applyFont="1" applyBorder="1">
      <alignment vertical="center"/>
    </xf>
    <xf numFmtId="0" fontId="33" fillId="0" borderId="127" xfId="0" applyFont="1" applyBorder="1">
      <alignment vertical="center"/>
    </xf>
    <xf numFmtId="0" fontId="0" fillId="0" borderId="0" xfId="0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3" fillId="9" borderId="75" xfId="0" applyFont="1" applyFill="1" applyBorder="1" applyAlignment="1">
      <alignment horizontal="center" vertical="center"/>
    </xf>
    <xf numFmtId="0" fontId="33" fillId="9" borderId="76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2" fillId="11" borderId="1" xfId="0" applyFont="1" applyFill="1" applyBorder="1" applyAlignment="1">
      <alignment horizontal="left" vertical="top" wrapText="1"/>
    </xf>
    <xf numFmtId="0" fontId="32" fillId="11" borderId="2" xfId="0" applyFont="1" applyFill="1" applyBorder="1" applyAlignment="1">
      <alignment horizontal="left" vertical="top" wrapText="1"/>
    </xf>
    <xf numFmtId="0" fontId="32" fillId="11" borderId="3" xfId="0" applyFont="1" applyFill="1" applyBorder="1" applyAlignment="1">
      <alignment horizontal="left" vertical="top" wrapText="1"/>
    </xf>
    <xf numFmtId="0" fontId="32" fillId="11" borderId="7" xfId="0" applyFont="1" applyFill="1" applyBorder="1" applyAlignment="1">
      <alignment horizontal="left" vertical="top" wrapText="1"/>
    </xf>
    <xf numFmtId="0" fontId="32" fillId="11" borderId="0" xfId="0" applyFont="1" applyFill="1" applyBorder="1" applyAlignment="1">
      <alignment horizontal="left" vertical="top" wrapText="1"/>
    </xf>
    <xf numFmtId="0" fontId="32" fillId="11" borderId="8" xfId="0" applyFont="1" applyFill="1" applyBorder="1" applyAlignment="1">
      <alignment horizontal="left" vertical="top" wrapText="1"/>
    </xf>
    <xf numFmtId="0" fontId="32" fillId="11" borderId="9" xfId="0" applyFont="1" applyFill="1" applyBorder="1" applyAlignment="1">
      <alignment horizontal="left" vertical="top" wrapText="1"/>
    </xf>
    <xf numFmtId="0" fontId="32" fillId="11" borderId="10" xfId="0" applyFont="1" applyFill="1" applyBorder="1" applyAlignment="1">
      <alignment horizontal="left" vertical="top" wrapText="1"/>
    </xf>
    <xf numFmtId="0" fontId="32" fillId="11" borderId="11" xfId="0" applyFont="1" applyFill="1" applyBorder="1" applyAlignment="1">
      <alignment horizontal="left" vertical="top" wrapText="1"/>
    </xf>
    <xf numFmtId="0" fontId="30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4" fontId="28" fillId="9" borderId="1" xfId="0" applyNumberFormat="1" applyFont="1" applyFill="1" applyBorder="1" applyAlignment="1" applyProtection="1">
      <alignment horizontal="center" vertical="center"/>
      <protection locked="0"/>
    </xf>
    <xf numFmtId="14" fontId="28" fillId="9" borderId="2" xfId="0" applyNumberFormat="1" applyFont="1" applyFill="1" applyBorder="1" applyAlignment="1" applyProtection="1">
      <alignment horizontal="center" vertical="center"/>
      <protection locked="0"/>
    </xf>
    <xf numFmtId="14" fontId="28" fillId="9" borderId="3" xfId="0" applyNumberFormat="1" applyFont="1" applyFill="1" applyBorder="1" applyAlignment="1" applyProtection="1">
      <alignment horizontal="center" vertical="center"/>
      <protection locked="0"/>
    </xf>
    <xf numFmtId="14" fontId="28" fillId="9" borderId="9" xfId="0" applyNumberFormat="1" applyFont="1" applyFill="1" applyBorder="1" applyAlignment="1" applyProtection="1">
      <alignment horizontal="center" vertical="center"/>
      <protection locked="0"/>
    </xf>
    <xf numFmtId="14" fontId="28" fillId="9" borderId="10" xfId="0" applyNumberFormat="1" applyFont="1" applyFill="1" applyBorder="1" applyAlignment="1" applyProtection="1">
      <alignment horizontal="center" vertical="center"/>
      <protection locked="0"/>
    </xf>
    <xf numFmtId="14" fontId="28" fillId="9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9" borderId="1" xfId="0" applyFont="1" applyFill="1" applyBorder="1" applyAlignment="1" applyProtection="1">
      <alignment horizontal="center" vertical="center"/>
      <protection locked="0"/>
    </xf>
    <xf numFmtId="0" fontId="28" fillId="9" borderId="2" xfId="0" applyFont="1" applyFill="1" applyBorder="1" applyAlignment="1" applyProtection="1">
      <alignment horizontal="center" vertical="center"/>
      <protection locked="0"/>
    </xf>
    <xf numFmtId="0" fontId="28" fillId="9" borderId="3" xfId="0" applyFont="1" applyFill="1" applyBorder="1" applyAlignment="1" applyProtection="1">
      <alignment horizontal="center" vertical="center"/>
      <protection locked="0"/>
    </xf>
    <xf numFmtId="0" fontId="28" fillId="9" borderId="9" xfId="0" applyFont="1" applyFill="1" applyBorder="1" applyAlignment="1" applyProtection="1">
      <alignment horizontal="center" vertical="center"/>
      <protection locked="0"/>
    </xf>
    <xf numFmtId="0" fontId="28" fillId="9" borderId="10" xfId="0" applyFont="1" applyFill="1" applyBorder="1" applyAlignment="1" applyProtection="1">
      <alignment horizontal="center" vertical="center"/>
      <protection locked="0"/>
    </xf>
    <xf numFmtId="0" fontId="28" fillId="9" borderId="11" xfId="0" applyFont="1" applyFill="1" applyBorder="1" applyAlignment="1" applyProtection="1">
      <alignment horizontal="center" vertical="center"/>
      <protection locked="0"/>
    </xf>
    <xf numFmtId="0" fontId="32" fillId="9" borderId="75" xfId="0" applyFont="1" applyFill="1" applyBorder="1" applyAlignment="1">
      <alignment horizontal="center" vertical="center"/>
    </xf>
    <xf numFmtId="0" fontId="32" fillId="9" borderId="76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32" fillId="9" borderId="9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28" fillId="9" borderId="9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8" fillId="9" borderId="74" xfId="0" applyFont="1" applyFill="1" applyBorder="1" applyAlignment="1" applyProtection="1">
      <alignment horizontal="center" vertical="center"/>
      <protection locked="0"/>
    </xf>
    <xf numFmtId="0" fontId="40" fillId="0" borderId="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28" fillId="0" borderId="128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9" fillId="9" borderId="1" xfId="0" applyFont="1" applyFill="1" applyBorder="1" applyAlignment="1" applyProtection="1">
      <alignment horizontal="center" vertical="center"/>
      <protection locked="0"/>
    </xf>
    <xf numFmtId="0" fontId="29" fillId="9" borderId="2" xfId="0" applyFont="1" applyFill="1" applyBorder="1" applyAlignment="1" applyProtection="1">
      <alignment horizontal="center" vertical="center"/>
      <protection locked="0"/>
    </xf>
    <xf numFmtId="0" fontId="29" fillId="9" borderId="3" xfId="0" applyFont="1" applyFill="1" applyBorder="1" applyAlignment="1" applyProtection="1">
      <alignment horizontal="center" vertical="center"/>
      <protection locked="0"/>
    </xf>
    <xf numFmtId="0" fontId="29" fillId="9" borderId="9" xfId="0" applyFont="1" applyFill="1" applyBorder="1" applyAlignment="1" applyProtection="1">
      <alignment horizontal="center" vertical="center"/>
      <protection locked="0"/>
    </xf>
    <xf numFmtId="0" fontId="29" fillId="9" borderId="10" xfId="0" applyFont="1" applyFill="1" applyBorder="1" applyAlignment="1" applyProtection="1">
      <alignment horizontal="center" vertical="center"/>
      <protection locked="0"/>
    </xf>
    <xf numFmtId="0" fontId="29" fillId="9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 wrapText="1"/>
    </xf>
    <xf numFmtId="0" fontId="53" fillId="0" borderId="81" xfId="0" applyFont="1" applyFill="1" applyBorder="1" applyAlignment="1">
      <alignment horizontal="center" vertical="center"/>
    </xf>
    <xf numFmtId="0" fontId="53" fillId="0" borderId="92" xfId="0" applyFont="1" applyFill="1" applyBorder="1" applyAlignment="1">
      <alignment horizontal="center" vertical="center"/>
    </xf>
    <xf numFmtId="0" fontId="0" fillId="0" borderId="83" xfId="0" applyFont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0" fontId="51" fillId="0" borderId="79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51" fillId="0" borderId="69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52" fillId="0" borderId="80" xfId="0" applyFont="1" applyFill="1" applyBorder="1" applyAlignment="1">
      <alignment horizontal="center" vertical="center"/>
    </xf>
    <xf numFmtId="0" fontId="52" fillId="0" borderId="91" xfId="0" applyFont="1" applyFill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 wrapText="1"/>
    </xf>
    <xf numFmtId="0" fontId="43" fillId="0" borderId="84" xfId="0" applyFont="1" applyFill="1" applyBorder="1" applyAlignment="1">
      <alignment horizontal="center" vertical="center" wrapText="1"/>
    </xf>
    <xf numFmtId="0" fontId="43" fillId="0" borderId="102" xfId="0" applyFont="1" applyFill="1" applyBorder="1" applyAlignment="1">
      <alignment horizontal="center" vertical="center"/>
    </xf>
    <xf numFmtId="0" fontId="43" fillId="0" borderId="112" xfId="0" applyFont="1" applyFill="1" applyBorder="1" applyAlignment="1">
      <alignment horizontal="center" vertical="center"/>
    </xf>
    <xf numFmtId="0" fontId="43" fillId="0" borderId="119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43" fillId="0" borderId="12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1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標準" xfId="0" builtinId="0"/>
    <cellStyle name="標準 2" xfId="118" xr:uid="{00000000-0005-0000-0000-00003A000000}"/>
    <cellStyle name="標準 2 2" xfId="116" xr:uid="{00000000-0005-0000-0000-00003B000000}"/>
    <cellStyle name="標準 3" xfId="115" xr:uid="{00000000-0005-0000-0000-00003C000000}"/>
    <cellStyle name="標準 4" xfId="117" xr:uid="{00000000-0005-0000-0000-00003D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</cellStyles>
  <dxfs count="0"/>
  <tableStyles count="0" defaultTableStyle="TableStyleMedium9" defaultPivotStyle="PivotStyleLight16"/>
  <colors>
    <mruColors>
      <color rgb="FFFCD5B4"/>
      <color rgb="FFCCFFCC"/>
      <color rgb="FF99FFCC"/>
      <color rgb="FFFF6600"/>
      <color rgb="FF008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txPr>
        <a:bodyPr/>
        <a:lstStyle/>
        <a:p>
          <a:pPr>
            <a:defRPr sz="800">
              <a:latin typeface="Arial" charset="0"/>
              <a:ea typeface="Arial" charset="0"/>
              <a:cs typeface="Arial" charset="0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2'!$B$81:$M$81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2'!$B$101:$M$101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0FB-480E-902C-A02DB2A6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56544"/>
        <c:axId val="107644032"/>
      </c:barChart>
      <c:catAx>
        <c:axId val="1653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07644032"/>
        <c:crosses val="autoZero"/>
        <c:auto val="1"/>
        <c:lblAlgn val="ctr"/>
        <c:lblOffset val="100"/>
        <c:noMultiLvlLbl val="0"/>
      </c:catAx>
      <c:valAx>
        <c:axId val="107644032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356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2'!$B$73:$M$73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2'!$B$73:$M$73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2'!$B$101:$M$101</c:f>
            </c:multiLvlStrRef>
          </c:cat>
          <c:val>
            <c:numRef>
              <c:f>'Result Format 2'!$B$72:$M$72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2-4470-9172-9D61966FE4AE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2'!$B$63:$M$63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2'!$B$63:$M$63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2'!$B$101:$M$101</c:f>
            </c:multiLvlStrRef>
          </c:cat>
          <c:val>
            <c:numRef>
              <c:f>'Result Format 2'!$B$62:$M$62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2-4470-9172-9D61966FE4AE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2'!$B$53:$M$53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2'!$B$53:$M$53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2'!$B$101:$M$101</c:f>
            </c:multiLvlStrRef>
          </c:cat>
          <c:val>
            <c:numRef>
              <c:f>'Result Format 2'!$B$52:$M$52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02-4470-9172-9D61966FE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58592"/>
        <c:axId val="107645760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2'!$B$91:$M$91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2'!$B$91:$M$91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2'!$C$101:$M$101</c:f>
            </c:multiLvlStrRef>
          </c:cat>
          <c:val>
            <c:numRef>
              <c:f>'Result Format 2'!$B$90:$M$90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02-4470-9172-9D61966FE4AE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2'!$C$101:$M$101</c:f>
            </c:multiLvlStrRef>
          </c:cat>
          <c:val>
            <c:numRef>
              <c:f>'Result Format 2'!$B$81:$M$81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02-4470-9172-9D61966FE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59104"/>
        <c:axId val="107646336"/>
      </c:lineChart>
      <c:catAx>
        <c:axId val="165358592"/>
        <c:scaling>
          <c:orientation val="minMax"/>
        </c:scaling>
        <c:delete val="0"/>
        <c:axPos val="b"/>
        <c:numFmt formatCode="0.000_ 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07645760"/>
        <c:crosses val="autoZero"/>
        <c:auto val="1"/>
        <c:lblAlgn val="ctr"/>
        <c:lblOffset val="100"/>
        <c:noMultiLvlLbl val="0"/>
      </c:catAx>
      <c:valAx>
        <c:axId val="107645760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358592"/>
        <c:crosses val="autoZero"/>
        <c:crossBetween val="between"/>
      </c:valAx>
      <c:valAx>
        <c:axId val="107646336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359104"/>
        <c:crosses val="max"/>
        <c:crossBetween val="between"/>
      </c:valAx>
      <c:catAx>
        <c:axId val="16535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4633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2'!$B$82:$M$82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2'!$B$109:$M$109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2'!$B$101:$M$101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090-404A-A167-C62D214C0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15520"/>
        <c:axId val="107648640"/>
      </c:barChart>
      <c:catAx>
        <c:axId val="188715520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07648640"/>
        <c:crossesAt val="0"/>
        <c:auto val="1"/>
        <c:lblAlgn val="ctr"/>
        <c:lblOffset val="100"/>
        <c:noMultiLvlLbl val="0"/>
      </c:catAx>
      <c:valAx>
        <c:axId val="107648640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8871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2'!$U$81:$AF$81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2'!$U$101:$AF$101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838-4551-8E21-B4B754E55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16544"/>
        <c:axId val="107650368"/>
      </c:barChart>
      <c:catAx>
        <c:axId val="18871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07650368"/>
        <c:crosses val="autoZero"/>
        <c:auto val="1"/>
        <c:lblAlgn val="ctr"/>
        <c:lblOffset val="100"/>
        <c:noMultiLvlLbl val="0"/>
      </c:catAx>
      <c:valAx>
        <c:axId val="107650368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716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2'!$U$73:$AF$73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2'!$U$73:$AF$73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2'!$U$101:$AF$101</c:f>
            </c:multiLvlStrRef>
          </c:cat>
          <c:val>
            <c:numRef>
              <c:f>'Result Format 2'!$U$72:$AF$72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2-4F4B-8F6D-BFEBDCCF601C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2'!$U$63:$AF$63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2'!$U$63:$AF$63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2'!$U$101:$AF$101</c:f>
            </c:multiLvlStrRef>
          </c:cat>
          <c:val>
            <c:numRef>
              <c:f>'Result Format 2'!$U$62:$AF$62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2-4F4B-8F6D-BFEBDCCF601C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2'!$U$53:$AF$53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2'!$U$53:$AF$53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2'!$U$101:$AF$101</c:f>
            </c:multiLvlStrRef>
          </c:cat>
          <c:val>
            <c:numRef>
              <c:f>'Result Format 2'!$U$52:$AF$52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2-4F4B-8F6D-BFEBDCCF6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0992"/>
        <c:axId val="188777600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2'!$U$91:$AF$91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2'!$U$91:$AF$91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2'!$C$101:$M$101</c:f>
            </c:multiLvlStrRef>
          </c:cat>
          <c:val>
            <c:numRef>
              <c:f>'Result Format 2'!$U$90:$AF$90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F2-4F4B-8F6D-BFEBDCCF601C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multiLvlStrRef>
              <c:f>'Result Format 2'!$C$101:$M$101</c:f>
            </c:multiLvlStrRef>
          </c:cat>
          <c:val>
            <c:numRef>
              <c:f>'Result Format 2'!$U$81:$AF$81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F2-4F4B-8F6D-BFEBDCCF6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41504"/>
        <c:axId val="188778176"/>
      </c:lineChart>
      <c:catAx>
        <c:axId val="18914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8777600"/>
        <c:crosses val="autoZero"/>
        <c:auto val="1"/>
        <c:lblAlgn val="ctr"/>
        <c:lblOffset val="100"/>
        <c:noMultiLvlLbl val="0"/>
      </c:catAx>
      <c:valAx>
        <c:axId val="188777600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140992"/>
        <c:crosses val="autoZero"/>
        <c:crossBetween val="between"/>
      </c:valAx>
      <c:valAx>
        <c:axId val="188778176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141504"/>
        <c:crosses val="max"/>
        <c:crossBetween val="between"/>
      </c:valAx>
      <c:catAx>
        <c:axId val="18914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77817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2'!$U$82:$AF$82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2'!$U$109:$AF$109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2'!$U$101:$AF$101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D8B-4578-8442-C12218B77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2528"/>
        <c:axId val="188780480"/>
      </c:barChart>
      <c:catAx>
        <c:axId val="189142528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8780480"/>
        <c:crossesAt val="0"/>
        <c:auto val="1"/>
        <c:lblAlgn val="ctr"/>
        <c:lblOffset val="100"/>
        <c:noMultiLvlLbl val="0"/>
      </c:catAx>
      <c:valAx>
        <c:axId val="188780480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8914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2'!$AN$81:$AY$81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0B9-41FE-A1E9-C5C1AB44A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3552"/>
        <c:axId val="188782208"/>
      </c:barChart>
      <c:catAx>
        <c:axId val="18914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8782208"/>
        <c:crosses val="autoZero"/>
        <c:auto val="1"/>
        <c:lblAlgn val="ctr"/>
        <c:lblOffset val="100"/>
        <c:noMultiLvlLbl val="0"/>
      </c:catAx>
      <c:valAx>
        <c:axId val="188782208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143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2'!$AN$73:$AY$73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2'!$AN$73:$AY$73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2'!$AN$72:$AY$72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E48-4FE1-AC14-664ACB098279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2'!$AN$63:$AY$63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2'!$AN$63:$AY$63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2'!$AN$62:$AY$62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E48-4FE1-AC14-664ACB098279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2'!$AN$53:$AY$53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2'!$AN$53:$AY$53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2'!$AN$52:$AY$52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E48-4FE1-AC14-664ACB09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18080"/>
        <c:axId val="188783936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2'!$AN$91:$AY$91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2'!$AN$91:$AY$91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2'!$AN$90:$AY$90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E48-4FE1-AC14-664ACB098279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2'!$AN$81:$AY$81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8E48-4FE1-AC14-664ACB09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44576"/>
        <c:axId val="189104128"/>
      </c:lineChart>
      <c:catAx>
        <c:axId val="18871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8783936"/>
        <c:crosses val="autoZero"/>
        <c:auto val="1"/>
        <c:lblAlgn val="ctr"/>
        <c:lblOffset val="100"/>
        <c:noMultiLvlLbl val="0"/>
      </c:catAx>
      <c:valAx>
        <c:axId val="188783936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718080"/>
        <c:crosses val="autoZero"/>
        <c:crossBetween val="between"/>
      </c:valAx>
      <c:valAx>
        <c:axId val="189104128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144576"/>
        <c:crosses val="max"/>
        <c:crossBetween val="between"/>
      </c:valAx>
      <c:catAx>
        <c:axId val="18914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10412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2'!$AN$82:$AY$82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2'!$AN$109:$AY$109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2'!$AN$101:$AY$101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D28-4584-A89F-04B2E82BE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92544"/>
        <c:axId val="189106432"/>
      </c:barChart>
      <c:catAx>
        <c:axId val="189292544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106432"/>
        <c:crossesAt val="0"/>
        <c:auto val="1"/>
        <c:lblAlgn val="ctr"/>
        <c:lblOffset val="100"/>
        <c:noMultiLvlLbl val="0"/>
      </c:catAx>
      <c:valAx>
        <c:axId val="189106432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8929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2'!$BG$81:$BR$81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C98-4629-87F5-32C136D98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94080"/>
        <c:axId val="189108160"/>
      </c:barChart>
      <c:catAx>
        <c:axId val="18929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108160"/>
        <c:crosses val="autoZero"/>
        <c:auto val="1"/>
        <c:lblAlgn val="ctr"/>
        <c:lblOffset val="100"/>
        <c:noMultiLvlLbl val="0"/>
      </c:catAx>
      <c:valAx>
        <c:axId val="189108160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294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2'!$BG$73:$BR$73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2'!$BG$73:$BR$73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2'!$BG$72:$BR$72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43-4B71-9179-40F08FA08C51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2'!$BG$63:$BR$63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2'!$BG$63:$BR$63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2'!$BG$62:$BR$62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943-4B71-9179-40F08FA08C51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2'!$BG$53:$BR$53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2'!$BG$53:$BR$53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2'!$BG$52:$BR$52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943-4B71-9179-40F08FA0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95616"/>
        <c:axId val="189109888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2'!$BG$91:$BR$91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2'!$BG$91:$BR$91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2'!$BG$90:$BR$90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943-4B71-9179-40F08FA08C51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2'!$BG$81:$BR$81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943-4B71-9179-40F08FA0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93568"/>
        <c:axId val="189110464"/>
      </c:lineChart>
      <c:catAx>
        <c:axId val="18929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109888"/>
        <c:crosses val="autoZero"/>
        <c:auto val="1"/>
        <c:lblAlgn val="ctr"/>
        <c:lblOffset val="100"/>
        <c:noMultiLvlLbl val="0"/>
      </c:catAx>
      <c:valAx>
        <c:axId val="189109888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295616"/>
        <c:crosses val="autoZero"/>
        <c:crossBetween val="between"/>
      </c:valAx>
      <c:valAx>
        <c:axId val="189110464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293568"/>
        <c:crosses val="max"/>
        <c:crossBetween val="between"/>
      </c:valAx>
      <c:catAx>
        <c:axId val="18929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11046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2'!$BG$82:$BR$82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2'!$BG$109:$BR$109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2'!$BG$101:$BR$101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B9-4A64-B6B2-6BB2722C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26144"/>
        <c:axId val="189375040"/>
      </c:barChart>
      <c:catAx>
        <c:axId val="190726144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375040"/>
        <c:crossesAt val="0"/>
        <c:auto val="1"/>
        <c:lblAlgn val="ctr"/>
        <c:lblOffset val="100"/>
        <c:noMultiLvlLbl val="0"/>
      </c:catAx>
      <c:valAx>
        <c:axId val="189375040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9072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2'!$BZ$81:$CK$81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839-4B6B-ACE1-E69688316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27680"/>
        <c:axId val="189376768"/>
      </c:barChart>
      <c:catAx>
        <c:axId val="19072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376768"/>
        <c:crosses val="autoZero"/>
        <c:auto val="1"/>
        <c:lblAlgn val="ctr"/>
        <c:lblOffset val="100"/>
        <c:noMultiLvlLbl val="0"/>
      </c:catAx>
      <c:valAx>
        <c:axId val="189376768"/>
        <c:scaling>
          <c:orientation val="minMax"/>
          <c:min val="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27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2'!$BZ$73:$CK$73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2'!$BZ$73:$CK$73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2'!$BZ$72:$CK$72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6E-42DB-BE4B-52D758E3004D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2'!$BZ$63:$CK$63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2'!$BZ$63:$CK$63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2'!$BZ$62:$CK$62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06E-42DB-BE4B-52D758E3004D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2'!$BZ$53:$CK$53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2'!$BZ$53:$CK$53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2'!$BZ$52:$CK$52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06E-42DB-BE4B-52D758E3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29216"/>
        <c:axId val="189378496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2'!$BZ$91:$CK$91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2'!$BZ$91:$CK$91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2'!$BZ$90:$CK$90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06E-42DB-BE4B-52D758E3004D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2'!$BZ$81:$CK$81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06E-42DB-BE4B-52D758E3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27168"/>
        <c:axId val="189379072"/>
      </c:lineChart>
      <c:catAx>
        <c:axId val="19072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378496"/>
        <c:crosses val="autoZero"/>
        <c:auto val="1"/>
        <c:lblAlgn val="ctr"/>
        <c:lblOffset val="100"/>
        <c:noMultiLvlLbl val="0"/>
      </c:catAx>
      <c:valAx>
        <c:axId val="189378496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29216"/>
        <c:crosses val="autoZero"/>
        <c:crossBetween val="between"/>
      </c:valAx>
      <c:valAx>
        <c:axId val="189379072"/>
        <c:scaling>
          <c:orientation val="minMax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727168"/>
        <c:crosses val="max"/>
        <c:crossBetween val="between"/>
      </c:valAx>
      <c:catAx>
        <c:axId val="19072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37907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2'!$BZ$82:$CK$82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2'!$BZ$109:$CK$109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2'!$BZ$101:$CK$101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F38-4133-898C-ECD57347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30464"/>
        <c:axId val="189381376"/>
      </c:barChart>
      <c:catAx>
        <c:axId val="191230464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89381376"/>
        <c:crossesAt val="0"/>
        <c:auto val="1"/>
        <c:lblAlgn val="ctr"/>
        <c:lblOffset val="100"/>
        <c:noMultiLvlLbl val="0"/>
      </c:catAx>
      <c:valAx>
        <c:axId val="189381376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9123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txPr>
        <a:bodyPr/>
        <a:lstStyle/>
        <a:p>
          <a:pPr>
            <a:defRPr sz="8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2'!$CS$81:$DD$81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F86-4828-BBB9-C7655B5B0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31488"/>
        <c:axId val="190997056"/>
      </c:barChart>
      <c:catAx>
        <c:axId val="19123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0997056"/>
        <c:crosses val="autoZero"/>
        <c:auto val="1"/>
        <c:lblAlgn val="ctr"/>
        <c:lblOffset val="100"/>
        <c:noMultiLvlLbl val="0"/>
      </c:catAx>
      <c:valAx>
        <c:axId val="190997056"/>
        <c:scaling>
          <c:orientation val="minMax"/>
          <c:min val="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231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2'!$CS$73:$DD$73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2'!$CS$73:$DD$73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2'!$CS$72:$DD$72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8A-4CF4-ADCD-8E10A79193E5}"/>
            </c:ext>
          </c:extLst>
        </c:ser>
        <c:ser>
          <c:idx val="1"/>
          <c:order val="1"/>
          <c:tx>
            <c:v>IFNLA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2'!$CS$63:$DD$63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2'!$CS$63:$DD$63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2'!$CS$62:$DD$62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88A-4CF4-ADCD-8E10A79193E5}"/>
            </c:ext>
          </c:extLst>
        </c:ser>
        <c:ser>
          <c:idx val="2"/>
          <c:order val="2"/>
          <c:tx>
            <c:v>IL2LA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2'!$CS$53:$DD$53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2'!$CS$53:$DD$53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2'!$CS$52:$DD$52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88A-4CF4-ADCD-8E10A791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32512"/>
        <c:axId val="190999360"/>
      </c:barChart>
      <c:lineChart>
        <c:grouping val="standard"/>
        <c:varyColors val="0"/>
        <c:ser>
          <c:idx val="3"/>
          <c:order val="3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2'!$CS$91:$DD$91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2'!$CS$91:$DD$91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2'!$CS$90:$DD$90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88A-4CF4-ADCD-8E10A79193E5}"/>
            </c:ext>
          </c:extLst>
        </c:ser>
        <c:ser>
          <c:idx val="4"/>
          <c:order val="4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2'!$CS$81:$DD$81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88A-4CF4-ADCD-8E10A791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33024"/>
        <c:axId val="190999936"/>
      </c:lineChart>
      <c:catAx>
        <c:axId val="19123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0999360"/>
        <c:crosses val="autoZero"/>
        <c:auto val="1"/>
        <c:lblAlgn val="ctr"/>
        <c:lblOffset val="100"/>
        <c:noMultiLvlLbl val="0"/>
      </c:catAx>
      <c:valAx>
        <c:axId val="190999360"/>
        <c:scaling>
          <c:orientation val="minMax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232512"/>
        <c:crosses val="autoZero"/>
        <c:crossBetween val="between"/>
      </c:valAx>
      <c:valAx>
        <c:axId val="190999936"/>
        <c:scaling>
          <c:orientation val="minMax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233024"/>
        <c:crosses val="max"/>
        <c:crossBetween val="between"/>
      </c:valAx>
      <c:catAx>
        <c:axId val="19123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99993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% suppression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'Result Format 2'!$CS$82:$DD$82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val>
            <c:numRef>
              <c:f>'Result Format 2'!$CS$109:$DD$109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 Format 2'!$CS$101:$DD$101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5D1-452C-A6B3-C5220C253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99584"/>
        <c:axId val="191002240"/>
      </c:barChart>
      <c:catAx>
        <c:axId val="191299584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002240"/>
        <c:crossesAt val="0"/>
        <c:auto val="1"/>
        <c:lblAlgn val="ctr"/>
        <c:lblOffset val="100"/>
        <c:noMultiLvlLbl val="0"/>
      </c:catAx>
      <c:valAx>
        <c:axId val="191002240"/>
        <c:scaling>
          <c:orientation val="maxMin"/>
          <c:max val="100"/>
          <c:min val="-10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9129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'Result Format 2'!$C$101:$M$101</c:f>
            </c:multiLvlStrRef>
          </c:cat>
          <c:val>
            <c:numRef>
              <c:f>'Result Format 2'!$C$74:$M$74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F-4B80-9D2C-923EA49195F1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'Result Format 2'!$C$101:$M$101</c:f>
            </c:multiLvlStrRef>
          </c:cat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F-4B80-9D2C-923EA49195F1}"/>
            </c:ext>
          </c:extLst>
        </c:ser>
        <c:ser>
          <c:idx val="2"/>
          <c:order val="2"/>
          <c:tx>
            <c:v>0.7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'Result Format 2'!$C$101:$M$101</c:f>
            </c:multiLvlStrRef>
          </c:cat>
          <c:val>
            <c:numRef>
              <c:f>'Result Format 2'!$C$248:$M$248</c:f>
              <c:numCache>
                <c:formatCode>General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E-C14C-B227-9BE4F655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01120"/>
        <c:axId val="191003392"/>
      </c:lineChart>
      <c:catAx>
        <c:axId val="19130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003392"/>
        <c:crosses val="autoZero"/>
        <c:auto val="1"/>
        <c:lblAlgn val="ctr"/>
        <c:lblOffset val="100"/>
        <c:noMultiLvlLbl val="0"/>
      </c:catAx>
      <c:valAx>
        <c:axId val="191003392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301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C74A-4B3B-BBB4-3E5974715D83}"/>
              </c:ext>
            </c:extLst>
          </c:dPt>
          <c:cat>
            <c:multiLvlStrRef>
              <c:f>'Result Format 2'!$V$101:$AF$101</c:f>
            </c:multiLvlStrRef>
          </c:cat>
          <c:val>
            <c:numRef>
              <c:f>'Result Format 2'!$V$74:$AF$74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A-4B3B-BBB4-3E5974715D83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'Result Format 2'!$V$101:$AF$101</c:f>
            </c:multiLvlStrRef>
          </c:cat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A-4B3B-BBB4-3E5974715D83}"/>
            </c:ext>
          </c:extLst>
        </c:ser>
        <c:ser>
          <c:idx val="2"/>
          <c:order val="2"/>
          <c:tx>
            <c:v>0.7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'Result Format 2'!$V$101:$AF$101</c:f>
            </c:multiLvlStrRef>
          </c:cat>
          <c:val>
            <c:numRef>
              <c:f>'Result Format 2'!$C$248:$M$248</c:f>
              <c:numCache>
                <c:formatCode>General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2-DE41-82B7-1F7DF3AD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02144"/>
        <c:axId val="191275584"/>
      </c:lineChart>
      <c:catAx>
        <c:axId val="19130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275584"/>
        <c:crosses val="autoZero"/>
        <c:auto val="1"/>
        <c:lblAlgn val="ctr"/>
        <c:lblOffset val="100"/>
        <c:noMultiLvlLbl val="0"/>
      </c:catAx>
      <c:valAx>
        <c:axId val="191275584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302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'Result Format 2'!$AO$101:$AY$101</c:f>
            </c:multiLvlStrRef>
          </c:cat>
          <c:val>
            <c:numRef>
              <c:f>'Result Format 2'!$AO$74:$AY$74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7-4F9D-A622-69CE0DA421D0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'Result Format 2'!$AO$101:$AY$101</c:f>
            </c:multiLvlStrRef>
          </c:cat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7-4F9D-A622-69CE0DA421D0}"/>
            </c:ext>
          </c:extLst>
        </c:ser>
        <c:ser>
          <c:idx val="2"/>
          <c:order val="2"/>
          <c:tx>
            <c:v>0.7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'Result Format 2'!$AO$101:$AY$101</c:f>
            </c:multiLvlStrRef>
          </c:cat>
          <c:val>
            <c:numRef>
              <c:f>'Result Format 2'!$C$248:$M$248</c:f>
              <c:numCache>
                <c:formatCode>General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2-9C43-BD99-38ED96F6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03168"/>
        <c:axId val="191277312"/>
      </c:lineChart>
      <c:catAx>
        <c:axId val="1913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277312"/>
        <c:crosses val="autoZero"/>
        <c:auto val="1"/>
        <c:lblAlgn val="ctr"/>
        <c:lblOffset val="100"/>
        <c:noMultiLvlLbl val="0"/>
      </c:catAx>
      <c:valAx>
        <c:axId val="191277312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303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'Result Format 2'!$BH$101:$BR$101</c:f>
            </c:multiLvlStrRef>
          </c:cat>
          <c:val>
            <c:numRef>
              <c:f>'Result Format 2'!$BH$74:$BR$74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2-4D89-94EA-F02670C02065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'Result Format 2'!$BH$101:$BR$101</c:f>
            </c:multiLvlStrRef>
          </c:cat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2-4D89-94EA-F02670C02065}"/>
            </c:ext>
          </c:extLst>
        </c:ser>
        <c:ser>
          <c:idx val="2"/>
          <c:order val="2"/>
          <c:tx>
            <c:v>0.7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'Result Format 2'!$BH$101:$BR$101</c:f>
            </c:multiLvlStrRef>
          </c:cat>
          <c:val>
            <c:numRef>
              <c:f>'Result Format 2'!$C$248:$M$248</c:f>
              <c:numCache>
                <c:formatCode>General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0-724D-86AE-8D0BA3D6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43456"/>
        <c:axId val="191279040"/>
      </c:lineChart>
      <c:catAx>
        <c:axId val="19144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279040"/>
        <c:crosses val="autoZero"/>
        <c:auto val="1"/>
        <c:lblAlgn val="ctr"/>
        <c:lblOffset val="100"/>
        <c:noMultiLvlLbl val="0"/>
      </c:catAx>
      <c:valAx>
        <c:axId val="191279040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443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'Result Format 2'!$CA$101:$CK$101</c:f>
            </c:multiLvlStrRef>
          </c:cat>
          <c:val>
            <c:numRef>
              <c:f>'Result Format 2'!$CA$74:$CK$74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A-4A52-A527-F9A4B9A1B8E6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'Result Format 2'!$CA$101:$CK$101</c:f>
            </c:multiLvlStrRef>
          </c:cat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A-4A52-A527-F9A4B9A1B8E6}"/>
            </c:ext>
          </c:extLst>
        </c:ser>
        <c:ser>
          <c:idx val="2"/>
          <c:order val="2"/>
          <c:tx>
            <c:v>0.7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'Result Format 2'!$CA$101:$CK$101</c:f>
            </c:multiLvlStrRef>
          </c:cat>
          <c:val>
            <c:numRef>
              <c:f>'Result Format 2'!$C$248:$M$248</c:f>
              <c:numCache>
                <c:formatCode>General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2-034D-9224-514883A0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44992"/>
        <c:axId val="191280768"/>
      </c:lineChart>
      <c:catAx>
        <c:axId val="19144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280768"/>
        <c:crosses val="autoZero"/>
        <c:auto val="1"/>
        <c:lblAlgn val="ctr"/>
        <c:lblOffset val="100"/>
        <c:noMultiLvlLbl val="0"/>
      </c:catAx>
      <c:valAx>
        <c:axId val="191280768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444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'Result Format 2'!$CT$101:$DD$101</c:f>
            </c:multiLvlStrRef>
          </c:cat>
          <c:val>
            <c:numRef>
              <c:f>'Result Format 2'!$CT$74:$DD$74</c:f>
              <c:numCache>
                <c:formatCode>0.00_ 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A-488C-933E-F131326901B7}"/>
            </c:ext>
          </c:extLst>
        </c:ser>
        <c:ser>
          <c:idx val="1"/>
          <c:order val="1"/>
          <c:tx>
            <c:v>0.05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'Result Format 2'!$CT$101:$DD$101</c:f>
            </c:multiLvlStrRef>
          </c:cat>
          <c:val>
            <c:numRef>
              <c:f>'Result Format 2'!$C$103:$M$103</c:f>
              <c:numCache>
                <c:formatCode>0.00_ </c:formatCode>
                <c:ptCount val="11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A-488C-933E-F131326901B7}"/>
            </c:ext>
          </c:extLst>
        </c:ser>
        <c:ser>
          <c:idx val="2"/>
          <c:order val="2"/>
          <c:tx>
            <c:v>0.7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'Result Format 2'!$CT$101:$DD$101</c:f>
            </c:multiLvlStrRef>
          </c:cat>
          <c:val>
            <c:numRef>
              <c:f>'Result Format 2'!$C$248:$M$248</c:f>
              <c:numCache>
                <c:formatCode>General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2-0143-9FAB-20967AC1A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16672"/>
        <c:axId val="191282496"/>
      </c:lineChart>
      <c:catAx>
        <c:axId val="19151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282496"/>
        <c:crosses val="autoZero"/>
        <c:auto val="1"/>
        <c:lblAlgn val="ctr"/>
        <c:lblOffset val="100"/>
        <c:noMultiLvlLbl val="0"/>
      </c:catAx>
      <c:valAx>
        <c:axId val="191282496"/>
        <c:scaling>
          <c:orientation val="minMax"/>
          <c:max val="1.2"/>
          <c:min val="0"/>
        </c:scaling>
        <c:delete val="0"/>
        <c:axPos val="l"/>
        <c:majorGridlines/>
        <c:numFmt formatCode="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91516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%suppression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9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'%supp.graphsummary'!$A$33:$A$43</c:f>
              <c:strCache>
                <c:ptCount val="11"/>
                <c:pt idx="1">
                  <c:v>#VALUE!</c:v>
                </c:pt>
                <c:pt idx="2">
                  <c:v>#VALUE!</c:v>
                </c:pt>
                <c:pt idx="3">
                  <c:v>#VALUE!</c:v>
                </c:pt>
                <c:pt idx="4">
                  <c:v>#VALUE!</c:v>
                </c:pt>
                <c:pt idx="5">
                  <c:v>#VALUE!</c:v>
                </c:pt>
                <c:pt idx="6">
                  <c:v>#VALUE!</c:v>
                </c:pt>
                <c:pt idx="7">
                  <c:v>#VALUE!</c:v>
                </c:pt>
                <c:pt idx="8">
                  <c:v>#VALUE!</c:v>
                </c:pt>
                <c:pt idx="9">
                  <c:v>#VALUE!</c:v>
                </c:pt>
                <c:pt idx="10">
                  <c:v>#VALUE!</c:v>
                </c:pt>
              </c:strCache>
            </c:strRef>
          </c:cat>
          <c:val>
            <c:numRef>
              <c:f>'%supp.graphsummary'!$B$33:$B$43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D-47D9-9CC3-6D37370F2B2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'%supp.graphsummary'!$A$33:$A$43</c:f>
              <c:strCache>
                <c:ptCount val="11"/>
                <c:pt idx="1">
                  <c:v>#VALUE!</c:v>
                </c:pt>
                <c:pt idx="2">
                  <c:v>#VALUE!</c:v>
                </c:pt>
                <c:pt idx="3">
                  <c:v>#VALUE!</c:v>
                </c:pt>
                <c:pt idx="4">
                  <c:v>#VALUE!</c:v>
                </c:pt>
                <c:pt idx="5">
                  <c:v>#VALUE!</c:v>
                </c:pt>
                <c:pt idx="6">
                  <c:v>#VALUE!</c:v>
                </c:pt>
                <c:pt idx="7">
                  <c:v>#VALUE!</c:v>
                </c:pt>
                <c:pt idx="8">
                  <c:v>#VALUE!</c:v>
                </c:pt>
                <c:pt idx="9">
                  <c:v>#VALUE!</c:v>
                </c:pt>
                <c:pt idx="10">
                  <c:v>#VALUE!</c:v>
                </c:pt>
              </c:strCache>
            </c:strRef>
          </c:cat>
          <c:val>
            <c:numRef>
              <c:f>'%supp.graphsummary'!$C$33:$C$43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D-47D9-9CC3-6D37370F2B29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'%supp.graphsummary'!$A$33:$A$43</c:f>
              <c:strCache>
                <c:ptCount val="11"/>
                <c:pt idx="1">
                  <c:v>#VALUE!</c:v>
                </c:pt>
                <c:pt idx="2">
                  <c:v>#VALUE!</c:v>
                </c:pt>
                <c:pt idx="3">
                  <c:v>#VALUE!</c:v>
                </c:pt>
                <c:pt idx="4">
                  <c:v>#VALUE!</c:v>
                </c:pt>
                <c:pt idx="5">
                  <c:v>#VALUE!</c:v>
                </c:pt>
                <c:pt idx="6">
                  <c:v>#VALUE!</c:v>
                </c:pt>
                <c:pt idx="7">
                  <c:v>#VALUE!</c:v>
                </c:pt>
                <c:pt idx="8">
                  <c:v>#VALUE!</c:v>
                </c:pt>
                <c:pt idx="9">
                  <c:v>#VALUE!</c:v>
                </c:pt>
                <c:pt idx="10">
                  <c:v>#VALUE!</c:v>
                </c:pt>
              </c:strCache>
            </c:strRef>
          </c:cat>
          <c:val>
            <c:numRef>
              <c:f>'%supp.graphsummary'!$D$33:$D$43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5D-47D9-9CC3-6D37370F2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tx2">
                  <a:lumMod val="75000"/>
                </a:schemeClr>
              </a:solidFill>
            </a:ln>
          </c:spPr>
        </c:hiLowLines>
        <c:axId val="191519232"/>
        <c:axId val="191571072"/>
      </c:stockChart>
      <c:catAx>
        <c:axId val="191519232"/>
        <c:scaling>
          <c:orientation val="minMax"/>
        </c:scaling>
        <c:delete val="0"/>
        <c:axPos val="b"/>
        <c:numFmt formatCode="0.00_ " sourceLinked="0"/>
        <c:majorTickMark val="none"/>
        <c:minorTickMark val="none"/>
        <c:tickLblPos val="nextTo"/>
        <c:spPr>
          <a:ln w="44450">
            <a:solidFill>
              <a:srgbClr val="FF0000"/>
            </a:solidFill>
          </a:ln>
        </c:spPr>
        <c:crossAx val="191571072"/>
        <c:crosses val="autoZero"/>
        <c:auto val="1"/>
        <c:lblAlgn val="ctr"/>
        <c:lblOffset val="100"/>
        <c:noMultiLvlLbl val="0"/>
      </c:catAx>
      <c:valAx>
        <c:axId val="191571072"/>
        <c:scaling>
          <c:orientation val="minMax"/>
          <c:max val="100"/>
          <c:min val="-1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9151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%suppression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9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'%supp.graphsummary'!$H$33:$H$43</c:f>
              <c:strCache>
                <c:ptCount val="11"/>
                <c:pt idx="1">
                  <c:v>#VALUE!</c:v>
                </c:pt>
                <c:pt idx="2">
                  <c:v>#VALUE!</c:v>
                </c:pt>
                <c:pt idx="3">
                  <c:v>#VALUE!</c:v>
                </c:pt>
                <c:pt idx="4">
                  <c:v>#VALUE!</c:v>
                </c:pt>
                <c:pt idx="5">
                  <c:v>#VALUE!</c:v>
                </c:pt>
                <c:pt idx="6">
                  <c:v>#VALUE!</c:v>
                </c:pt>
                <c:pt idx="7">
                  <c:v>#VALUE!</c:v>
                </c:pt>
                <c:pt idx="8">
                  <c:v>#VALUE!</c:v>
                </c:pt>
                <c:pt idx="9">
                  <c:v>#VALUE!</c:v>
                </c:pt>
                <c:pt idx="10">
                  <c:v>#VALUE!</c:v>
                </c:pt>
              </c:strCache>
            </c:strRef>
          </c:cat>
          <c:val>
            <c:numRef>
              <c:f>'%supp.graphsummary'!$I$33:$I$43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9-4F6C-ADF4-8EC8C6810B6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'%supp.graphsummary'!$H$33:$H$43</c:f>
              <c:strCache>
                <c:ptCount val="11"/>
                <c:pt idx="1">
                  <c:v>#VALUE!</c:v>
                </c:pt>
                <c:pt idx="2">
                  <c:v>#VALUE!</c:v>
                </c:pt>
                <c:pt idx="3">
                  <c:v>#VALUE!</c:v>
                </c:pt>
                <c:pt idx="4">
                  <c:v>#VALUE!</c:v>
                </c:pt>
                <c:pt idx="5">
                  <c:v>#VALUE!</c:v>
                </c:pt>
                <c:pt idx="6">
                  <c:v>#VALUE!</c:v>
                </c:pt>
                <c:pt idx="7">
                  <c:v>#VALUE!</c:v>
                </c:pt>
                <c:pt idx="8">
                  <c:v>#VALUE!</c:v>
                </c:pt>
                <c:pt idx="9">
                  <c:v>#VALUE!</c:v>
                </c:pt>
                <c:pt idx="10">
                  <c:v>#VALUE!</c:v>
                </c:pt>
              </c:strCache>
            </c:strRef>
          </c:cat>
          <c:val>
            <c:numRef>
              <c:f>'%supp.graphsummary'!$J$33:$J$43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9-4F6C-ADF4-8EC8C6810B6B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'%supp.graphsummary'!$H$33:$H$43</c:f>
              <c:strCache>
                <c:ptCount val="11"/>
                <c:pt idx="1">
                  <c:v>#VALUE!</c:v>
                </c:pt>
                <c:pt idx="2">
                  <c:v>#VALUE!</c:v>
                </c:pt>
                <c:pt idx="3">
                  <c:v>#VALUE!</c:v>
                </c:pt>
                <c:pt idx="4">
                  <c:v>#VALUE!</c:v>
                </c:pt>
                <c:pt idx="5">
                  <c:v>#VALUE!</c:v>
                </c:pt>
                <c:pt idx="6">
                  <c:v>#VALUE!</c:v>
                </c:pt>
                <c:pt idx="7">
                  <c:v>#VALUE!</c:v>
                </c:pt>
                <c:pt idx="8">
                  <c:v>#VALUE!</c:v>
                </c:pt>
                <c:pt idx="9">
                  <c:v>#VALUE!</c:v>
                </c:pt>
                <c:pt idx="10">
                  <c:v>#VALUE!</c:v>
                </c:pt>
              </c:strCache>
            </c:strRef>
          </c:cat>
          <c:val>
            <c:numRef>
              <c:f>'%supp.graphsummary'!$K$33:$K$43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9-4F6C-ADF4-8EC8C6810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tx2">
                  <a:lumMod val="75000"/>
                </a:schemeClr>
              </a:solidFill>
            </a:ln>
          </c:spPr>
        </c:hiLowLines>
        <c:axId val="168284160"/>
        <c:axId val="191573376"/>
      </c:stockChart>
      <c:catAx>
        <c:axId val="16828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44450">
            <a:solidFill>
              <a:srgbClr val="FF0000"/>
            </a:solidFill>
          </a:ln>
        </c:spPr>
        <c:crossAx val="191573376"/>
        <c:crosses val="autoZero"/>
        <c:auto val="1"/>
        <c:lblAlgn val="ctr"/>
        <c:lblOffset val="100"/>
        <c:noMultiLvlLbl val="0"/>
      </c:catAx>
      <c:valAx>
        <c:axId val="191573376"/>
        <c:scaling>
          <c:orientation val="minMax"/>
          <c:max val="100"/>
          <c:min val="-1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828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%suppression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9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'%supp.graphsummary'!$O$33:$O$43</c:f>
              <c:strCache>
                <c:ptCount val="11"/>
                <c:pt idx="1">
                  <c:v>#VALUE!</c:v>
                </c:pt>
                <c:pt idx="2">
                  <c:v>#VALUE!</c:v>
                </c:pt>
                <c:pt idx="3">
                  <c:v>#VALUE!</c:v>
                </c:pt>
                <c:pt idx="4">
                  <c:v>#VALUE!</c:v>
                </c:pt>
                <c:pt idx="5">
                  <c:v>#VALUE!</c:v>
                </c:pt>
                <c:pt idx="6">
                  <c:v>#VALUE!</c:v>
                </c:pt>
                <c:pt idx="7">
                  <c:v>#VALUE!</c:v>
                </c:pt>
                <c:pt idx="8">
                  <c:v>#VALUE!</c:v>
                </c:pt>
                <c:pt idx="9">
                  <c:v>#VALUE!</c:v>
                </c:pt>
                <c:pt idx="10">
                  <c:v>#VALUE!</c:v>
                </c:pt>
              </c:strCache>
            </c:strRef>
          </c:cat>
          <c:val>
            <c:numRef>
              <c:f>'%supp.graphsummary'!$P$33:$P$43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8-47F7-AE47-2346D502F62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'%supp.graphsummary'!$O$33:$O$43</c:f>
              <c:strCache>
                <c:ptCount val="11"/>
                <c:pt idx="1">
                  <c:v>#VALUE!</c:v>
                </c:pt>
                <c:pt idx="2">
                  <c:v>#VALUE!</c:v>
                </c:pt>
                <c:pt idx="3">
                  <c:v>#VALUE!</c:v>
                </c:pt>
                <c:pt idx="4">
                  <c:v>#VALUE!</c:v>
                </c:pt>
                <c:pt idx="5">
                  <c:v>#VALUE!</c:v>
                </c:pt>
                <c:pt idx="6">
                  <c:v>#VALUE!</c:v>
                </c:pt>
                <c:pt idx="7">
                  <c:v>#VALUE!</c:v>
                </c:pt>
                <c:pt idx="8">
                  <c:v>#VALUE!</c:v>
                </c:pt>
                <c:pt idx="9">
                  <c:v>#VALUE!</c:v>
                </c:pt>
                <c:pt idx="10">
                  <c:v>#VALUE!</c:v>
                </c:pt>
              </c:strCache>
            </c:strRef>
          </c:cat>
          <c:val>
            <c:numRef>
              <c:f>'%supp.graphsummary'!$Q$33:$Q$43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8-47F7-AE47-2346D502F62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'%supp.graphsummary'!$O$33:$O$43</c:f>
              <c:strCache>
                <c:ptCount val="11"/>
                <c:pt idx="1">
                  <c:v>#VALUE!</c:v>
                </c:pt>
                <c:pt idx="2">
                  <c:v>#VALUE!</c:v>
                </c:pt>
                <c:pt idx="3">
                  <c:v>#VALUE!</c:v>
                </c:pt>
                <c:pt idx="4">
                  <c:v>#VALUE!</c:v>
                </c:pt>
                <c:pt idx="5">
                  <c:v>#VALUE!</c:v>
                </c:pt>
                <c:pt idx="6">
                  <c:v>#VALUE!</c:v>
                </c:pt>
                <c:pt idx="7">
                  <c:v>#VALUE!</c:v>
                </c:pt>
                <c:pt idx="8">
                  <c:v>#VALUE!</c:v>
                </c:pt>
                <c:pt idx="9">
                  <c:v>#VALUE!</c:v>
                </c:pt>
                <c:pt idx="10">
                  <c:v>#VALUE!</c:v>
                </c:pt>
              </c:strCache>
            </c:strRef>
          </c:cat>
          <c:val>
            <c:numRef>
              <c:f>'%supp.graphsummary'!$R$33:$R$43</c:f>
              <c:numCache>
                <c:formatCode>0.000_ 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8-47F7-AE47-2346D502F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tx2">
                  <a:lumMod val="75000"/>
                </a:schemeClr>
              </a:solidFill>
            </a:ln>
          </c:spPr>
        </c:hiLowLines>
        <c:axId val="168285696"/>
        <c:axId val="191575680"/>
      </c:stockChart>
      <c:catAx>
        <c:axId val="1682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44450">
            <a:solidFill>
              <a:srgbClr val="FF0000"/>
            </a:solidFill>
          </a:ln>
        </c:spPr>
        <c:crossAx val="191575680"/>
        <c:crosses val="autoZero"/>
        <c:auto val="1"/>
        <c:lblAlgn val="ctr"/>
        <c:lblOffset val="100"/>
        <c:noMultiLvlLbl val="0"/>
      </c:catAx>
      <c:valAx>
        <c:axId val="191575680"/>
        <c:scaling>
          <c:orientation val="minMax"/>
          <c:max val="100"/>
          <c:min val="-1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82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GAPLA</c:v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Control!$B$73:$F$73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Control!$B$73:$F$73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</c:errBars>
          <c:cat>
            <c:strRef>
              <c:f>Control!$B$51:$F$51</c:f>
              <c:strCache>
                <c:ptCount val="5"/>
                <c:pt idx="0">
                  <c:v>cont</c:v>
                </c:pt>
                <c:pt idx="1">
                  <c:v>ddw</c:v>
                </c:pt>
                <c:pt idx="2">
                  <c:v>DEX 50 ug/mL</c:v>
                </c:pt>
                <c:pt idx="3">
                  <c:v>DMSO</c:v>
                </c:pt>
                <c:pt idx="4">
                  <c:v>CyA 100 ng/mL</c:v>
                </c:pt>
              </c:strCache>
            </c:strRef>
          </c:cat>
          <c:val>
            <c:numRef>
              <c:f>Control!$B$72:$F$72</c:f>
              <c:numCache>
                <c:formatCode>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C-49C6-A697-6E7AB7DE0CCF}"/>
            </c:ext>
          </c:extLst>
        </c:ser>
        <c:ser>
          <c:idx val="2"/>
          <c:order val="1"/>
          <c:tx>
            <c:v>IFNLA</c:v>
          </c:tx>
          <c:spPr>
            <a:solidFill>
              <a:srgbClr val="FFC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Control!$B$63:$F$63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Control!$B$63:$F$63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</c:errBars>
          <c:cat>
            <c:strRef>
              <c:f>Control!$B$51:$F$51</c:f>
              <c:strCache>
                <c:ptCount val="5"/>
                <c:pt idx="0">
                  <c:v>cont</c:v>
                </c:pt>
                <c:pt idx="1">
                  <c:v>ddw</c:v>
                </c:pt>
                <c:pt idx="2">
                  <c:v>DEX 50 ug/mL</c:v>
                </c:pt>
                <c:pt idx="3">
                  <c:v>DMSO</c:v>
                </c:pt>
                <c:pt idx="4">
                  <c:v>CyA 100 ng/mL</c:v>
                </c:pt>
              </c:strCache>
            </c:strRef>
          </c:cat>
          <c:val>
            <c:numRef>
              <c:f>Control!$B$62:$F$62</c:f>
              <c:numCache>
                <c:formatCode>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C-49C6-A697-6E7AB7DE0CCF}"/>
            </c:ext>
          </c:extLst>
        </c:ser>
        <c:ser>
          <c:idx val="0"/>
          <c:order val="2"/>
          <c:tx>
            <c:v>IL２LA</c:v>
          </c:tx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Control!$B$53:$F$53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Control!$B$53:$F$53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</c:errBars>
          <c:cat>
            <c:strRef>
              <c:f>Control!$B$51:$F$51</c:f>
              <c:strCache>
                <c:ptCount val="5"/>
                <c:pt idx="0">
                  <c:v>cont</c:v>
                </c:pt>
                <c:pt idx="1">
                  <c:v>ddw</c:v>
                </c:pt>
                <c:pt idx="2">
                  <c:v>DEX 50 ug/mL</c:v>
                </c:pt>
                <c:pt idx="3">
                  <c:v>DMSO</c:v>
                </c:pt>
                <c:pt idx="4">
                  <c:v>CyA 100 ng/mL</c:v>
                </c:pt>
              </c:strCache>
            </c:strRef>
          </c:cat>
          <c:val>
            <c:numRef>
              <c:f>Control!$B$52:$F$52</c:f>
              <c:numCache>
                <c:formatCode>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BC-49C6-A697-6E7AB7DE0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86208"/>
        <c:axId val="191576832"/>
      </c:barChart>
      <c:lineChart>
        <c:grouping val="standard"/>
        <c:varyColors val="0"/>
        <c:ser>
          <c:idx val="3"/>
          <c:order val="3"/>
          <c:tx>
            <c:v>nIL2LA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5BC-49C6-A697-6E7AB7DE0CCF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5BC-49C6-A697-6E7AB7DE0CCF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Control!$B$82:$F$82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Control!$B$82:$F$82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</c:errBars>
          <c:cat>
            <c:strRef>
              <c:f>Control!$B$51:$F$51</c:f>
              <c:strCache>
                <c:ptCount val="5"/>
                <c:pt idx="0">
                  <c:v>cont</c:v>
                </c:pt>
                <c:pt idx="1">
                  <c:v>ddw</c:v>
                </c:pt>
                <c:pt idx="2">
                  <c:v>DEX 50 ug/mL</c:v>
                </c:pt>
                <c:pt idx="3">
                  <c:v>DMSO</c:v>
                </c:pt>
                <c:pt idx="4">
                  <c:v>CyA 100 ng/mL</c:v>
                </c:pt>
              </c:strCache>
            </c:strRef>
          </c:cat>
          <c:val>
            <c:numRef>
              <c:f>Control!$B$81:$F$81</c:f>
              <c:numCache>
                <c:formatCode>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BC-49C6-A697-6E7AB7DE0CCF}"/>
            </c:ext>
          </c:extLst>
        </c:ser>
        <c:ser>
          <c:idx val="4"/>
          <c:order val="4"/>
          <c:tx>
            <c:v>nIFNLA</c:v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5BC-49C6-A697-6E7AB7DE0CCF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F5BC-49C6-A697-6E7AB7DE0CCF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Control!$B$91:$F$91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Control!$B$91:$F$91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</c:errBars>
          <c:cat>
            <c:strRef>
              <c:f>Control!$B$51:$F$51</c:f>
              <c:strCache>
                <c:ptCount val="5"/>
                <c:pt idx="0">
                  <c:v>cont</c:v>
                </c:pt>
                <c:pt idx="1">
                  <c:v>ddw</c:v>
                </c:pt>
                <c:pt idx="2">
                  <c:v>DEX 50 ug/mL</c:v>
                </c:pt>
                <c:pt idx="3">
                  <c:v>DMSO</c:v>
                </c:pt>
                <c:pt idx="4">
                  <c:v>CyA 100 ng/mL</c:v>
                </c:pt>
              </c:strCache>
            </c:strRef>
          </c:cat>
          <c:val>
            <c:numRef>
              <c:f>Control!$B$90:$F$90</c:f>
              <c:numCache>
                <c:formatCode>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BC-49C6-A697-6E7AB7DE0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63680"/>
        <c:axId val="168337984"/>
      </c:lineChart>
      <c:catAx>
        <c:axId val="1682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191576832"/>
        <c:crosses val="autoZero"/>
        <c:auto val="1"/>
        <c:lblAlgn val="ctr"/>
        <c:lblOffset val="100"/>
        <c:noMultiLvlLbl val="0"/>
      </c:catAx>
      <c:valAx>
        <c:axId val="191576832"/>
        <c:scaling>
          <c:orientation val="minMax"/>
          <c:max val="1000000"/>
          <c:min val="0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ja-JP"/>
          </a:p>
        </c:txPr>
        <c:crossAx val="168286208"/>
        <c:crosses val="autoZero"/>
        <c:crossBetween val="between"/>
      </c:valAx>
      <c:valAx>
        <c:axId val="168337984"/>
        <c:scaling>
          <c:orientation val="minMax"/>
          <c:max val="3.5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2263680"/>
        <c:crosses val="max"/>
        <c:crossBetween val="between"/>
      </c:valAx>
      <c:catAx>
        <c:axId val="1922636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833798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3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705129</xdr:colOff>
      <xdr:row>21</xdr:row>
      <xdr:rowOff>135834</xdr:rowOff>
    </xdr:from>
    <xdr:to>
      <xdr:col>18</xdr:col>
      <xdr:colOff>442629</xdr:colOff>
      <xdr:row>30</xdr:row>
      <xdr:rowOff>58301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705129</xdr:colOff>
      <xdr:row>5</xdr:row>
      <xdr:rowOff>8836</xdr:rowOff>
    </xdr:from>
    <xdr:to>
      <xdr:col>18</xdr:col>
      <xdr:colOff>442629</xdr:colOff>
      <xdr:row>12</xdr:row>
      <xdr:rowOff>146561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705129</xdr:colOff>
      <xdr:row>46</xdr:row>
      <xdr:rowOff>148534</xdr:rowOff>
    </xdr:from>
    <xdr:to>
      <xdr:col>18</xdr:col>
      <xdr:colOff>442629</xdr:colOff>
      <xdr:row>55</xdr:row>
      <xdr:rowOff>109101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705129</xdr:colOff>
      <xdr:row>21</xdr:row>
      <xdr:rowOff>135834</xdr:rowOff>
    </xdr:from>
    <xdr:to>
      <xdr:col>37</xdr:col>
      <xdr:colOff>442629</xdr:colOff>
      <xdr:row>30</xdr:row>
      <xdr:rowOff>58301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705129</xdr:colOff>
      <xdr:row>5</xdr:row>
      <xdr:rowOff>8836</xdr:rowOff>
    </xdr:from>
    <xdr:to>
      <xdr:col>37</xdr:col>
      <xdr:colOff>442629</xdr:colOff>
      <xdr:row>12</xdr:row>
      <xdr:rowOff>146561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705129</xdr:colOff>
      <xdr:row>46</xdr:row>
      <xdr:rowOff>148534</xdr:rowOff>
    </xdr:from>
    <xdr:to>
      <xdr:col>37</xdr:col>
      <xdr:colOff>442629</xdr:colOff>
      <xdr:row>55</xdr:row>
      <xdr:rowOff>109101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705129</xdr:colOff>
      <xdr:row>21</xdr:row>
      <xdr:rowOff>135834</xdr:rowOff>
    </xdr:from>
    <xdr:to>
      <xdr:col>56</xdr:col>
      <xdr:colOff>442629</xdr:colOff>
      <xdr:row>30</xdr:row>
      <xdr:rowOff>58301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51</xdr:col>
      <xdr:colOff>705129</xdr:colOff>
      <xdr:row>5</xdr:row>
      <xdr:rowOff>8836</xdr:rowOff>
    </xdr:from>
    <xdr:to>
      <xdr:col>56</xdr:col>
      <xdr:colOff>442629</xdr:colOff>
      <xdr:row>12</xdr:row>
      <xdr:rowOff>146561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705129</xdr:colOff>
      <xdr:row>46</xdr:row>
      <xdr:rowOff>148534</xdr:rowOff>
    </xdr:from>
    <xdr:to>
      <xdr:col>56</xdr:col>
      <xdr:colOff>442629</xdr:colOff>
      <xdr:row>55</xdr:row>
      <xdr:rowOff>109101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70</xdr:col>
      <xdr:colOff>705129</xdr:colOff>
      <xdr:row>21</xdr:row>
      <xdr:rowOff>135834</xdr:rowOff>
    </xdr:from>
    <xdr:to>
      <xdr:col>75</xdr:col>
      <xdr:colOff>442629</xdr:colOff>
      <xdr:row>30</xdr:row>
      <xdr:rowOff>58301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70</xdr:col>
      <xdr:colOff>705129</xdr:colOff>
      <xdr:row>5</xdr:row>
      <xdr:rowOff>8836</xdr:rowOff>
    </xdr:from>
    <xdr:to>
      <xdr:col>75</xdr:col>
      <xdr:colOff>442629</xdr:colOff>
      <xdr:row>12</xdr:row>
      <xdr:rowOff>146561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70</xdr:col>
      <xdr:colOff>705129</xdr:colOff>
      <xdr:row>46</xdr:row>
      <xdr:rowOff>148534</xdr:rowOff>
    </xdr:from>
    <xdr:to>
      <xdr:col>75</xdr:col>
      <xdr:colOff>442629</xdr:colOff>
      <xdr:row>55</xdr:row>
      <xdr:rowOff>109101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705129</xdr:colOff>
      <xdr:row>21</xdr:row>
      <xdr:rowOff>135834</xdr:rowOff>
    </xdr:from>
    <xdr:to>
      <xdr:col>94</xdr:col>
      <xdr:colOff>442629</xdr:colOff>
      <xdr:row>30</xdr:row>
      <xdr:rowOff>58301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89</xdr:col>
      <xdr:colOff>705129</xdr:colOff>
      <xdr:row>5</xdr:row>
      <xdr:rowOff>8836</xdr:rowOff>
    </xdr:from>
    <xdr:to>
      <xdr:col>94</xdr:col>
      <xdr:colOff>442629</xdr:colOff>
      <xdr:row>12</xdr:row>
      <xdr:rowOff>146561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89</xdr:col>
      <xdr:colOff>705128</xdr:colOff>
      <xdr:row>46</xdr:row>
      <xdr:rowOff>148534</xdr:rowOff>
    </xdr:from>
    <xdr:to>
      <xdr:col>94</xdr:col>
      <xdr:colOff>442628</xdr:colOff>
      <xdr:row>55</xdr:row>
      <xdr:rowOff>109101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108</xdr:col>
      <xdr:colOff>705129</xdr:colOff>
      <xdr:row>21</xdr:row>
      <xdr:rowOff>135834</xdr:rowOff>
    </xdr:from>
    <xdr:to>
      <xdr:col>113</xdr:col>
      <xdr:colOff>442629</xdr:colOff>
      <xdr:row>30</xdr:row>
      <xdr:rowOff>58301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108</xdr:col>
      <xdr:colOff>705129</xdr:colOff>
      <xdr:row>5</xdr:row>
      <xdr:rowOff>8836</xdr:rowOff>
    </xdr:from>
    <xdr:to>
      <xdr:col>113</xdr:col>
      <xdr:colOff>442629</xdr:colOff>
      <xdr:row>12</xdr:row>
      <xdr:rowOff>146561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108</xdr:col>
      <xdr:colOff>705129</xdr:colOff>
      <xdr:row>46</xdr:row>
      <xdr:rowOff>148534</xdr:rowOff>
    </xdr:from>
    <xdr:to>
      <xdr:col>113</xdr:col>
      <xdr:colOff>442629</xdr:colOff>
      <xdr:row>55</xdr:row>
      <xdr:rowOff>109101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705129</xdr:colOff>
      <xdr:row>66</xdr:row>
      <xdr:rowOff>72334</xdr:rowOff>
    </xdr:from>
    <xdr:to>
      <xdr:col>18</xdr:col>
      <xdr:colOff>442629</xdr:colOff>
      <xdr:row>75</xdr:row>
      <xdr:rowOff>32901</xdr:rowOff>
    </xdr:to>
    <xdr:graphicFrame macro="">
      <xdr:nvGraphicFramePr>
        <xdr:cNvPr id="62" name="グラフ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32</xdr:col>
      <xdr:colOff>705129</xdr:colOff>
      <xdr:row>67</xdr:row>
      <xdr:rowOff>0</xdr:rowOff>
    </xdr:from>
    <xdr:to>
      <xdr:col>37</xdr:col>
      <xdr:colOff>442629</xdr:colOff>
      <xdr:row>75</xdr:row>
      <xdr:rowOff>138367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51</xdr:col>
      <xdr:colOff>705129</xdr:colOff>
      <xdr:row>70</xdr:row>
      <xdr:rowOff>0</xdr:rowOff>
    </xdr:from>
    <xdr:to>
      <xdr:col>56</xdr:col>
      <xdr:colOff>442629</xdr:colOff>
      <xdr:row>78</xdr:row>
      <xdr:rowOff>138367</xdr:rowOff>
    </xdr:to>
    <xdr:graphicFrame macro="">
      <xdr:nvGraphicFramePr>
        <xdr:cNvPr id="64" name="グラフ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70</xdr:col>
      <xdr:colOff>705129</xdr:colOff>
      <xdr:row>72</xdr:row>
      <xdr:rowOff>0</xdr:rowOff>
    </xdr:from>
    <xdr:to>
      <xdr:col>75</xdr:col>
      <xdr:colOff>442629</xdr:colOff>
      <xdr:row>80</xdr:row>
      <xdr:rowOff>138367</xdr:rowOff>
    </xdr:to>
    <xdr:graphicFrame macro="">
      <xdr:nvGraphicFramePr>
        <xdr:cNvPr id="65" name="グラフ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89</xdr:col>
      <xdr:colOff>705129</xdr:colOff>
      <xdr:row>75</xdr:row>
      <xdr:rowOff>0</xdr:rowOff>
    </xdr:from>
    <xdr:to>
      <xdr:col>94</xdr:col>
      <xdr:colOff>442629</xdr:colOff>
      <xdr:row>83</xdr:row>
      <xdr:rowOff>138367</xdr:rowOff>
    </xdr:to>
    <xdr:graphicFrame macro="">
      <xdr:nvGraphicFramePr>
        <xdr:cNvPr id="66" name="グラフ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108</xdr:col>
      <xdr:colOff>705129</xdr:colOff>
      <xdr:row>76</xdr:row>
      <xdr:rowOff>0</xdr:rowOff>
    </xdr:from>
    <xdr:to>
      <xdr:col>113</xdr:col>
      <xdr:colOff>442629</xdr:colOff>
      <xdr:row>84</xdr:row>
      <xdr:rowOff>138367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540091</xdr:colOff>
      <xdr:row>28</xdr:row>
      <xdr:rowOff>5668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13</xdr:col>
      <xdr:colOff>540090</xdr:colOff>
      <xdr:row>28</xdr:row>
      <xdr:rowOff>5669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</xdr:row>
      <xdr:rowOff>0</xdr:rowOff>
    </xdr:from>
    <xdr:to>
      <xdr:col>21</xdr:col>
      <xdr:colOff>284542</xdr:colOff>
      <xdr:row>28</xdr:row>
      <xdr:rowOff>5669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545822</xdr:colOff>
      <xdr:row>2</xdr:row>
      <xdr:rowOff>186083</xdr:rowOff>
    </xdr:from>
    <xdr:to>
      <xdr:col>18</xdr:col>
      <xdr:colOff>12700</xdr:colOff>
      <xdr:row>11</xdr:row>
      <xdr:rowOff>178771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66675</xdr:rowOff>
    </xdr:from>
    <xdr:to>
      <xdr:col>12</xdr:col>
      <xdr:colOff>600075</xdr:colOff>
      <xdr:row>3</xdr:row>
      <xdr:rowOff>47625</xdr:rowOff>
    </xdr:to>
    <xdr:pic>
      <xdr:nvPicPr>
        <xdr:cNvPr id="2049" name="Picture 1" descr="東洋紡ロゴ">
          <a:extLst>
            <a:ext uri="{FF2B5EF4-FFF2-40B4-BE49-F238E27FC236}">
              <a16:creationId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8425" y="66675"/>
          <a:ext cx="1200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4"/>
  <sheetViews>
    <sheetView tabSelected="1" zoomScale="120" zoomScaleNormal="120" workbookViewId="0"/>
  </sheetViews>
  <sheetFormatPr baseColWidth="10" defaultColWidth="13.59765625" defaultRowHeight="14"/>
  <cols>
    <col min="2" max="35" width="8.59765625" customWidth="1"/>
  </cols>
  <sheetData>
    <row r="1" spans="2:28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2:28" ht="12.5" customHeight="1">
      <c r="B2" s="187"/>
      <c r="C2" s="446" t="s">
        <v>236</v>
      </c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8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</row>
    <row r="3" spans="2:28" ht="12.5" customHeight="1">
      <c r="B3" s="187"/>
      <c r="C3" s="449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1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</row>
    <row r="4" spans="2:28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4" t="s">
        <v>271</v>
      </c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</row>
    <row r="5" spans="2:28"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</row>
    <row r="6" spans="2:28" ht="12.5" customHeight="1">
      <c r="B6" s="379" t="s">
        <v>90</v>
      </c>
      <c r="C6" s="380"/>
      <c r="D6" s="452"/>
      <c r="E6" s="453"/>
      <c r="F6" s="453"/>
      <c r="G6" s="453"/>
      <c r="H6" s="453"/>
      <c r="I6" s="453"/>
      <c r="J6" s="453"/>
      <c r="K6" s="454"/>
      <c r="L6" s="187"/>
      <c r="M6" s="404" t="s">
        <v>91</v>
      </c>
      <c r="N6" s="406"/>
      <c r="O6" s="418"/>
      <c r="P6" s="420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</row>
    <row r="7" spans="2:28" ht="12.5" customHeight="1">
      <c r="B7" s="381"/>
      <c r="C7" s="382"/>
      <c r="D7" s="455"/>
      <c r="E7" s="456"/>
      <c r="F7" s="456"/>
      <c r="G7" s="456"/>
      <c r="H7" s="456"/>
      <c r="I7" s="456"/>
      <c r="J7" s="456"/>
      <c r="K7" s="457"/>
      <c r="L7" s="187"/>
      <c r="M7" s="407"/>
      <c r="N7" s="409"/>
      <c r="O7" s="421"/>
      <c r="P7" s="423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</row>
    <row r="8" spans="2:28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</row>
    <row r="9" spans="2:28"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</row>
    <row r="10" spans="2:28" ht="14" customHeight="1">
      <c r="B10" s="379" t="s">
        <v>92</v>
      </c>
      <c r="C10" s="416"/>
      <c r="D10" s="380"/>
      <c r="E10" s="418" t="s">
        <v>208</v>
      </c>
      <c r="F10" s="419"/>
      <c r="G10" s="419"/>
      <c r="H10" s="420"/>
      <c r="I10" s="438" t="s">
        <v>197</v>
      </c>
      <c r="J10" s="439"/>
      <c r="K10" s="439"/>
      <c r="L10" s="439"/>
      <c r="M10" s="439"/>
      <c r="N10" s="439"/>
      <c r="O10" s="440" t="str">
        <f>IF(O17="ddw",'Result Format 2'!O209/20,IF(O17="DMSO",'Result Format 2'!O209,""))</f>
        <v/>
      </c>
      <c r="P10" s="440" t="s">
        <v>152</v>
      </c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</row>
    <row r="11" spans="2:28" ht="14" customHeight="1">
      <c r="B11" s="381"/>
      <c r="C11" s="417"/>
      <c r="D11" s="382"/>
      <c r="E11" s="421"/>
      <c r="F11" s="422"/>
      <c r="G11" s="422"/>
      <c r="H11" s="423"/>
      <c r="I11" s="438"/>
      <c r="J11" s="439"/>
      <c r="K11" s="439"/>
      <c r="L11" s="439"/>
      <c r="M11" s="439"/>
      <c r="N11" s="439"/>
      <c r="O11" s="440"/>
      <c r="P11" s="440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</row>
    <row r="12" spans="2:28"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</row>
    <row r="13" spans="2:28" ht="14.25" customHeight="1">
      <c r="B13" s="404" t="s">
        <v>93</v>
      </c>
      <c r="C13" s="405"/>
      <c r="D13" s="406"/>
      <c r="E13" s="410"/>
      <c r="F13" s="419"/>
      <c r="G13" s="419"/>
      <c r="H13" s="420"/>
      <c r="I13" s="185"/>
      <c r="J13" s="379" t="s">
        <v>94</v>
      </c>
      <c r="K13" s="416"/>
      <c r="L13" s="380"/>
      <c r="M13" s="437"/>
      <c r="N13" s="437"/>
      <c r="O13" s="437"/>
      <c r="P13" s="43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</row>
    <row r="14" spans="2:28" ht="14.25" customHeight="1">
      <c r="B14" s="407"/>
      <c r="C14" s="408"/>
      <c r="D14" s="409"/>
      <c r="E14" s="421"/>
      <c r="F14" s="422"/>
      <c r="G14" s="422"/>
      <c r="H14" s="423"/>
      <c r="I14" s="186"/>
      <c r="J14" s="381"/>
      <c r="K14" s="417"/>
      <c r="L14" s="382"/>
      <c r="M14" s="437"/>
      <c r="N14" s="437"/>
      <c r="O14" s="437"/>
      <c r="P14" s="43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</row>
    <row r="15" spans="2:28"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</row>
    <row r="16" spans="2:28"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</row>
    <row r="17" spans="2:28" ht="14" customHeight="1">
      <c r="B17" s="379" t="s">
        <v>198</v>
      </c>
      <c r="C17" s="416"/>
      <c r="D17" s="380"/>
      <c r="E17" s="424"/>
      <c r="F17" s="187"/>
      <c r="G17" s="379" t="s">
        <v>199</v>
      </c>
      <c r="H17" s="416"/>
      <c r="I17" s="416"/>
      <c r="J17" s="380"/>
      <c r="K17" s="426"/>
      <c r="L17" s="427"/>
      <c r="M17" s="379" t="s">
        <v>96</v>
      </c>
      <c r="N17" s="380"/>
      <c r="O17" s="430"/>
      <c r="P17" s="431"/>
      <c r="Q17" s="202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</row>
    <row r="18" spans="2:28" ht="14" customHeight="1">
      <c r="B18" s="381"/>
      <c r="C18" s="417"/>
      <c r="D18" s="382"/>
      <c r="E18" s="425"/>
      <c r="F18" s="187"/>
      <c r="G18" s="381"/>
      <c r="H18" s="417"/>
      <c r="I18" s="417"/>
      <c r="J18" s="382"/>
      <c r="K18" s="428"/>
      <c r="L18" s="429"/>
      <c r="M18" s="381"/>
      <c r="N18" s="382"/>
      <c r="O18" s="432"/>
      <c r="P18" s="433"/>
      <c r="Q18" s="202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</row>
    <row r="19" spans="2:28"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</row>
    <row r="20" spans="2:28" ht="14" hidden="1" customHeight="1">
      <c r="B20" s="392" t="s">
        <v>121</v>
      </c>
      <c r="C20" s="394" t="s">
        <v>114</v>
      </c>
      <c r="D20" s="395"/>
      <c r="E20" s="206"/>
      <c r="F20" s="187"/>
      <c r="G20" s="188" t="s">
        <v>68</v>
      </c>
      <c r="H20" s="188">
        <v>10</v>
      </c>
      <c r="I20" s="188">
        <f>H20/2</f>
        <v>5</v>
      </c>
      <c r="J20" s="188">
        <f t="shared" ref="J20:W21" si="0">I20/2</f>
        <v>2.5</v>
      </c>
      <c r="K20" s="188">
        <f t="shared" si="0"/>
        <v>1.25</v>
      </c>
      <c r="L20" s="188">
        <f t="shared" si="0"/>
        <v>0.625</v>
      </c>
      <c r="M20" s="188">
        <f t="shared" si="0"/>
        <v>0.3125</v>
      </c>
      <c r="N20" s="188">
        <f t="shared" si="0"/>
        <v>0.15625</v>
      </c>
      <c r="O20" s="188">
        <f t="shared" si="0"/>
        <v>7.8125E-2</v>
      </c>
      <c r="P20" s="188">
        <f t="shared" si="0"/>
        <v>3.90625E-2</v>
      </c>
      <c r="Q20" s="188">
        <f t="shared" si="0"/>
        <v>1.953125E-2</v>
      </c>
      <c r="R20" s="188">
        <f t="shared" si="0"/>
        <v>9.765625E-3</v>
      </c>
      <c r="S20" s="188">
        <f t="shared" si="0"/>
        <v>4.8828125E-3</v>
      </c>
      <c r="T20" s="188">
        <f t="shared" si="0"/>
        <v>2.44140625E-3</v>
      </c>
      <c r="U20" s="188">
        <f t="shared" si="0"/>
        <v>1.220703125E-3</v>
      </c>
      <c r="V20" s="188">
        <f t="shared" si="0"/>
        <v>6.103515625E-4</v>
      </c>
      <c r="W20" s="188">
        <f t="shared" si="0"/>
        <v>3.0517578125E-4</v>
      </c>
      <c r="X20" s="188"/>
      <c r="Y20" s="188"/>
      <c r="Z20" s="187"/>
      <c r="AA20" s="187"/>
      <c r="AB20" s="187"/>
    </row>
    <row r="21" spans="2:28" ht="14" hidden="1" customHeight="1">
      <c r="B21" s="393"/>
      <c r="C21" s="394" t="s">
        <v>111</v>
      </c>
      <c r="D21" s="395"/>
      <c r="E21" s="206"/>
      <c r="F21" s="187"/>
      <c r="G21" s="188" t="s">
        <v>69</v>
      </c>
      <c r="H21" s="188">
        <v>200</v>
      </c>
      <c r="I21" s="188">
        <f>H21/2</f>
        <v>100</v>
      </c>
      <c r="J21" s="188">
        <f t="shared" si="0"/>
        <v>50</v>
      </c>
      <c r="K21" s="188">
        <f t="shared" si="0"/>
        <v>25</v>
      </c>
      <c r="L21" s="188">
        <f t="shared" si="0"/>
        <v>12.5</v>
      </c>
      <c r="M21" s="188">
        <f t="shared" si="0"/>
        <v>6.25</v>
      </c>
      <c r="N21" s="188">
        <f t="shared" si="0"/>
        <v>3.125</v>
      </c>
      <c r="O21" s="188">
        <f t="shared" si="0"/>
        <v>1.5625</v>
      </c>
      <c r="P21" s="188">
        <f t="shared" si="0"/>
        <v>0.78125</v>
      </c>
      <c r="Q21" s="188">
        <f t="shared" si="0"/>
        <v>0.390625</v>
      </c>
      <c r="R21" s="188">
        <f t="shared" si="0"/>
        <v>0.1953125</v>
      </c>
      <c r="S21" s="188">
        <f t="shared" si="0"/>
        <v>9.765625E-2</v>
      </c>
      <c r="T21" s="188">
        <f t="shared" si="0"/>
        <v>4.8828125E-2</v>
      </c>
      <c r="U21" s="188">
        <f t="shared" si="0"/>
        <v>2.44140625E-2</v>
      </c>
      <c r="V21" s="188">
        <f t="shared" si="0"/>
        <v>1.220703125E-2</v>
      </c>
      <c r="W21" s="188">
        <f t="shared" si="0"/>
        <v>6.103515625E-3</v>
      </c>
      <c r="X21" s="188"/>
      <c r="Y21" s="188"/>
      <c r="Z21" s="187"/>
      <c r="AA21" s="187"/>
      <c r="AB21" s="187"/>
    </row>
    <row r="22" spans="2:28" ht="12.5" hidden="1" customHeight="1"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</row>
    <row r="23" spans="2:28" ht="14" customHeight="1">
      <c r="B23" s="396" t="s">
        <v>237</v>
      </c>
      <c r="C23" s="397"/>
      <c r="D23" s="398"/>
      <c r="E23" s="377" t="e">
        <f>'Result Format 2'!C98</f>
        <v>#VALUE!</v>
      </c>
      <c r="F23" s="402" t="e">
        <f>IF(E23&lt;3,"Rejected","Pass the acceptance criteria")</f>
        <v>#VALUE!</v>
      </c>
      <c r="G23" s="403"/>
      <c r="H23" s="371" t="s">
        <v>238</v>
      </c>
      <c r="I23" s="372"/>
      <c r="J23" s="372"/>
      <c r="K23" s="372"/>
      <c r="L23" s="372"/>
      <c r="M23" s="372"/>
      <c r="N23" s="373"/>
      <c r="O23" s="377" t="e">
        <f>'Result Format 2'!O224</f>
        <v>#VALUE!</v>
      </c>
      <c r="P23" s="232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</row>
    <row r="24" spans="2:28" ht="12.5" customHeight="1">
      <c r="B24" s="399"/>
      <c r="C24" s="400"/>
      <c r="D24" s="401"/>
      <c r="E24" s="378"/>
      <c r="F24" s="402"/>
      <c r="G24" s="403"/>
      <c r="H24" s="374"/>
      <c r="I24" s="375"/>
      <c r="J24" s="375"/>
      <c r="K24" s="375"/>
      <c r="L24" s="375"/>
      <c r="M24" s="375"/>
      <c r="N24" s="376"/>
      <c r="O24" s="378"/>
      <c r="P24" s="232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</row>
    <row r="25" spans="2:28"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</row>
    <row r="26" spans="2:28"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</row>
    <row r="27" spans="2:28" ht="14" customHeight="1">
      <c r="B27" s="379" t="s">
        <v>95</v>
      </c>
      <c r="C27" s="380"/>
      <c r="D27" s="187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</row>
    <row r="28" spans="2:28" ht="14" customHeight="1">
      <c r="B28" s="381"/>
      <c r="C28" s="382"/>
      <c r="D28" s="187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</row>
    <row r="29" spans="2:28" ht="14" customHeight="1">
      <c r="B29" s="383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5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</row>
    <row r="30" spans="2:28" ht="14" customHeight="1">
      <c r="B30" s="386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8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</row>
    <row r="31" spans="2:28" ht="14" customHeight="1">
      <c r="B31" s="386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8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</row>
    <row r="32" spans="2:28" ht="14" customHeight="1">
      <c r="B32" s="386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8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</row>
    <row r="33" spans="2:28" ht="14" customHeight="1">
      <c r="B33" s="386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8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</row>
    <row r="34" spans="2:28" ht="14" customHeight="1">
      <c r="B34" s="386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8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</row>
    <row r="35" spans="2:28" ht="14" customHeight="1">
      <c r="B35" s="386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8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</row>
    <row r="36" spans="2:28" ht="14" customHeight="1">
      <c r="B36" s="386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8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</row>
    <row r="37" spans="2:28" ht="14" customHeight="1">
      <c r="B37" s="386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8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</row>
    <row r="38" spans="2:28" ht="14" customHeight="1">
      <c r="B38" s="389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1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</row>
    <row r="39" spans="2:28"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</row>
    <row r="40" spans="2:28" ht="12.5" customHeight="1">
      <c r="B40" s="379" t="s">
        <v>92</v>
      </c>
      <c r="C40" s="416"/>
      <c r="D40" s="380"/>
      <c r="E40" s="418" t="s">
        <v>159</v>
      </c>
      <c r="F40" s="419"/>
      <c r="G40" s="419"/>
      <c r="H40" s="420"/>
      <c r="I40" s="442" t="s">
        <v>197</v>
      </c>
      <c r="J40" s="443"/>
      <c r="K40" s="443"/>
      <c r="L40" s="443"/>
      <c r="M40" s="443"/>
      <c r="N40" s="443"/>
      <c r="O40" s="441" t="str">
        <f>IF(O47="ddw",'Result Format 2'!AH209/20,IF(O47="DMSO",'Result Format 2'!AH209,""))</f>
        <v/>
      </c>
      <c r="P40" s="441" t="s">
        <v>152</v>
      </c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</row>
    <row r="41" spans="2:28" ht="12.5" customHeight="1">
      <c r="B41" s="381"/>
      <c r="C41" s="417"/>
      <c r="D41" s="382"/>
      <c r="E41" s="421"/>
      <c r="F41" s="422"/>
      <c r="G41" s="422"/>
      <c r="H41" s="423"/>
      <c r="I41" s="442"/>
      <c r="J41" s="443"/>
      <c r="K41" s="443"/>
      <c r="L41" s="443"/>
      <c r="M41" s="443"/>
      <c r="N41" s="443"/>
      <c r="O41" s="441"/>
      <c r="P41" s="441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</row>
    <row r="42" spans="2:28"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</row>
    <row r="43" spans="2:28" ht="14" customHeight="1">
      <c r="B43" s="404" t="s">
        <v>93</v>
      </c>
      <c r="C43" s="405"/>
      <c r="D43" s="406"/>
      <c r="E43" s="410"/>
      <c r="F43" s="419"/>
      <c r="G43" s="419"/>
      <c r="H43" s="420"/>
      <c r="I43" s="185"/>
      <c r="J43" s="379" t="s">
        <v>94</v>
      </c>
      <c r="K43" s="416"/>
      <c r="L43" s="380"/>
      <c r="M43" s="437"/>
      <c r="N43" s="437"/>
      <c r="O43" s="437"/>
      <c r="P43" s="43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</row>
    <row r="44" spans="2:28" ht="14" customHeight="1">
      <c r="B44" s="407"/>
      <c r="C44" s="408"/>
      <c r="D44" s="409"/>
      <c r="E44" s="421"/>
      <c r="F44" s="422"/>
      <c r="G44" s="422"/>
      <c r="H44" s="423"/>
      <c r="I44" s="186"/>
      <c r="J44" s="381"/>
      <c r="K44" s="417"/>
      <c r="L44" s="382"/>
      <c r="M44" s="437"/>
      <c r="N44" s="437"/>
      <c r="O44" s="437"/>
      <c r="P44" s="43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</row>
    <row r="45" spans="2:28"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</row>
    <row r="46" spans="2:28"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</row>
    <row r="47" spans="2:28" ht="12.75" customHeight="1">
      <c r="B47" s="379" t="s">
        <v>198</v>
      </c>
      <c r="C47" s="416"/>
      <c r="D47" s="380"/>
      <c r="E47" s="424"/>
      <c r="F47" s="187"/>
      <c r="G47" s="379" t="s">
        <v>199</v>
      </c>
      <c r="H47" s="416"/>
      <c r="I47" s="416"/>
      <c r="J47" s="380"/>
      <c r="K47" s="426"/>
      <c r="L47" s="427"/>
      <c r="M47" s="379" t="s">
        <v>96</v>
      </c>
      <c r="N47" s="380"/>
      <c r="O47" s="430"/>
      <c r="P47" s="431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</row>
    <row r="48" spans="2:28" ht="12.75" customHeight="1">
      <c r="B48" s="381"/>
      <c r="C48" s="417"/>
      <c r="D48" s="382"/>
      <c r="E48" s="425"/>
      <c r="F48" s="187"/>
      <c r="G48" s="381"/>
      <c r="H48" s="417"/>
      <c r="I48" s="417"/>
      <c r="J48" s="382"/>
      <c r="K48" s="428"/>
      <c r="L48" s="429"/>
      <c r="M48" s="381"/>
      <c r="N48" s="382"/>
      <c r="O48" s="432"/>
      <c r="P48" s="433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</row>
    <row r="49" spans="2:28"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</row>
    <row r="50" spans="2:28" ht="13" hidden="1" customHeight="1">
      <c r="B50" s="392" t="s">
        <v>121</v>
      </c>
      <c r="C50" s="394" t="s">
        <v>114</v>
      </c>
      <c r="D50" s="395"/>
      <c r="E50" s="206"/>
      <c r="F50" s="187"/>
      <c r="G50" s="203" t="s">
        <v>68</v>
      </c>
      <c r="H50" s="203">
        <v>100</v>
      </c>
      <c r="I50" s="203">
        <f>H50/2</f>
        <v>50</v>
      </c>
      <c r="J50" s="203">
        <f t="shared" ref="J50:P51" si="1">I50/2</f>
        <v>25</v>
      </c>
      <c r="K50" s="203">
        <f t="shared" si="1"/>
        <v>12.5</v>
      </c>
      <c r="L50" s="203">
        <f t="shared" si="1"/>
        <v>6.25</v>
      </c>
      <c r="M50" s="203">
        <f t="shared" si="1"/>
        <v>3.125</v>
      </c>
      <c r="N50" s="203">
        <f t="shared" si="1"/>
        <v>1.5625</v>
      </c>
      <c r="O50" s="203">
        <f t="shared" si="1"/>
        <v>0.78125</v>
      </c>
      <c r="P50" s="203">
        <f t="shared" si="1"/>
        <v>0.390625</v>
      </c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</row>
    <row r="51" spans="2:28" ht="13" hidden="1" customHeight="1">
      <c r="B51" s="393"/>
      <c r="C51" s="394" t="s">
        <v>111</v>
      </c>
      <c r="D51" s="395"/>
      <c r="E51" s="206"/>
      <c r="F51" s="187"/>
      <c r="G51" s="203" t="s">
        <v>69</v>
      </c>
      <c r="H51" s="203">
        <v>500</v>
      </c>
      <c r="I51" s="203">
        <f>H51/2</f>
        <v>250</v>
      </c>
      <c r="J51" s="203">
        <f t="shared" si="1"/>
        <v>125</v>
      </c>
      <c r="K51" s="203">
        <f t="shared" si="1"/>
        <v>62.5</v>
      </c>
      <c r="L51" s="203">
        <f t="shared" si="1"/>
        <v>31.25</v>
      </c>
      <c r="M51" s="203">
        <f t="shared" si="1"/>
        <v>15.625</v>
      </c>
      <c r="N51" s="203">
        <f t="shared" si="1"/>
        <v>7.8125</v>
      </c>
      <c r="O51" s="203">
        <f t="shared" si="1"/>
        <v>3.90625</v>
      </c>
      <c r="P51" s="203">
        <f t="shared" si="1"/>
        <v>1.953125</v>
      </c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</row>
    <row r="52" spans="2:28" ht="12.5" hidden="1" customHeight="1"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</row>
    <row r="53" spans="2:28" ht="14" customHeight="1">
      <c r="B53" s="396" t="s">
        <v>237</v>
      </c>
      <c r="C53" s="397"/>
      <c r="D53" s="398"/>
      <c r="E53" s="377" t="e">
        <f>'Result Format 2'!V98</f>
        <v>#VALUE!</v>
      </c>
      <c r="F53" s="402" t="e">
        <f>IF(E53&lt;3,"Rejected","Pass the acceptance criteria")</f>
        <v>#VALUE!</v>
      </c>
      <c r="G53" s="403"/>
      <c r="H53" s="371" t="s">
        <v>238</v>
      </c>
      <c r="I53" s="372"/>
      <c r="J53" s="372"/>
      <c r="K53" s="372"/>
      <c r="L53" s="372"/>
      <c r="M53" s="372"/>
      <c r="N53" s="373"/>
      <c r="O53" s="377" t="e">
        <f>'Result Format 2'!AH224</f>
        <v>#VALUE!</v>
      </c>
      <c r="P53" s="232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</row>
    <row r="54" spans="2:28" ht="14" customHeight="1">
      <c r="B54" s="399"/>
      <c r="C54" s="400"/>
      <c r="D54" s="401"/>
      <c r="E54" s="378"/>
      <c r="F54" s="402"/>
      <c r="G54" s="403"/>
      <c r="H54" s="374"/>
      <c r="I54" s="375"/>
      <c r="J54" s="375"/>
      <c r="K54" s="375"/>
      <c r="L54" s="375"/>
      <c r="M54" s="375"/>
      <c r="N54" s="376"/>
      <c r="O54" s="378"/>
      <c r="P54" s="232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</row>
    <row r="55" spans="2:28"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</row>
    <row r="56" spans="2:28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</row>
    <row r="57" spans="2:28" ht="12.5" customHeight="1">
      <c r="B57" s="379" t="s">
        <v>95</v>
      </c>
      <c r="C57" s="380"/>
      <c r="D57" s="187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</row>
    <row r="58" spans="2:28" ht="12.5" customHeight="1">
      <c r="B58" s="381"/>
      <c r="C58" s="382"/>
      <c r="D58" s="187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</row>
    <row r="59" spans="2:28" ht="12.5" customHeight="1">
      <c r="B59" s="383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5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</row>
    <row r="60" spans="2:28" ht="12.5" customHeight="1">
      <c r="B60" s="386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8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</row>
    <row r="61" spans="2:28" ht="12.5" customHeight="1">
      <c r="B61" s="386"/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8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</row>
    <row r="62" spans="2:28" ht="12.5" customHeight="1">
      <c r="B62" s="386"/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8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</row>
    <row r="63" spans="2:28" ht="12.5" customHeight="1">
      <c r="B63" s="386"/>
      <c r="C63" s="387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8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</row>
    <row r="64" spans="2:28" ht="12.5" customHeight="1">
      <c r="B64" s="386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8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</row>
    <row r="65" spans="2:28" ht="12.5" customHeight="1">
      <c r="B65" s="386"/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8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</row>
    <row r="66" spans="2:28" ht="12.5" customHeight="1">
      <c r="B66" s="386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  <c r="P66" s="388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</row>
    <row r="67" spans="2:28" ht="12.5" customHeight="1">
      <c r="B67" s="386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8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</row>
    <row r="68" spans="2:28" ht="12.5" customHeight="1">
      <c r="B68" s="389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1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</row>
    <row r="69" spans="2:28"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</row>
    <row r="70" spans="2:28" ht="14" customHeight="1">
      <c r="B70" s="379" t="s">
        <v>92</v>
      </c>
      <c r="C70" s="416"/>
      <c r="D70" s="380"/>
      <c r="E70" s="418" t="s">
        <v>169</v>
      </c>
      <c r="F70" s="419"/>
      <c r="G70" s="419"/>
      <c r="H70" s="420"/>
      <c r="I70" s="434"/>
      <c r="J70" s="435"/>
      <c r="K70" s="435"/>
      <c r="L70" s="435"/>
      <c r="M70" s="435"/>
      <c r="N70" s="215"/>
      <c r="O70" s="214"/>
      <c r="P70" s="436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</row>
    <row r="71" spans="2:28" ht="14" customHeight="1">
      <c r="B71" s="381"/>
      <c r="C71" s="417"/>
      <c r="D71" s="382"/>
      <c r="E71" s="421"/>
      <c r="F71" s="422"/>
      <c r="G71" s="422"/>
      <c r="H71" s="423"/>
      <c r="I71" s="434"/>
      <c r="J71" s="435"/>
      <c r="K71" s="435"/>
      <c r="L71" s="435"/>
      <c r="M71" s="435"/>
      <c r="N71" s="215"/>
      <c r="O71" s="214"/>
      <c r="P71" s="436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</row>
    <row r="72" spans="2:28"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</row>
    <row r="73" spans="2:28" ht="14" customHeight="1">
      <c r="B73" s="404" t="s">
        <v>93</v>
      </c>
      <c r="C73" s="405"/>
      <c r="D73" s="406"/>
      <c r="E73" s="410"/>
      <c r="F73" s="411"/>
      <c r="G73" s="411"/>
      <c r="H73" s="412"/>
      <c r="I73" s="185"/>
      <c r="J73" s="379" t="s">
        <v>94</v>
      </c>
      <c r="K73" s="416"/>
      <c r="L73" s="380"/>
      <c r="M73" s="437"/>
      <c r="N73" s="437"/>
      <c r="O73" s="437"/>
      <c r="P73" s="43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</row>
    <row r="74" spans="2:28" ht="14" customHeight="1">
      <c r="B74" s="407"/>
      <c r="C74" s="408"/>
      <c r="D74" s="409"/>
      <c r="E74" s="413"/>
      <c r="F74" s="414"/>
      <c r="G74" s="414"/>
      <c r="H74" s="415"/>
      <c r="I74" s="186"/>
      <c r="J74" s="381"/>
      <c r="K74" s="417"/>
      <c r="L74" s="382"/>
      <c r="M74" s="437"/>
      <c r="N74" s="437"/>
      <c r="O74" s="437"/>
      <c r="P74" s="43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</row>
    <row r="75" spans="2:28"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</row>
    <row r="76" spans="2:28"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</row>
    <row r="77" spans="2:28" ht="12.75" customHeight="1">
      <c r="B77" s="379" t="s">
        <v>198</v>
      </c>
      <c r="C77" s="416"/>
      <c r="D77" s="380"/>
      <c r="E77" s="424"/>
      <c r="F77" s="187"/>
      <c r="G77" s="379" t="s">
        <v>199</v>
      </c>
      <c r="H77" s="416"/>
      <c r="I77" s="416"/>
      <c r="J77" s="380"/>
      <c r="K77" s="426"/>
      <c r="L77" s="427"/>
      <c r="M77" s="379" t="s">
        <v>96</v>
      </c>
      <c r="N77" s="380"/>
      <c r="O77" s="430"/>
      <c r="P77" s="431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</row>
    <row r="78" spans="2:28" ht="12.75" customHeight="1">
      <c r="B78" s="381"/>
      <c r="C78" s="417"/>
      <c r="D78" s="382"/>
      <c r="E78" s="425"/>
      <c r="F78" s="187"/>
      <c r="G78" s="381"/>
      <c r="H78" s="417"/>
      <c r="I78" s="417"/>
      <c r="J78" s="382"/>
      <c r="K78" s="428"/>
      <c r="L78" s="429"/>
      <c r="M78" s="381"/>
      <c r="N78" s="382"/>
      <c r="O78" s="432"/>
      <c r="P78" s="433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</row>
    <row r="79" spans="2:28"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</row>
    <row r="80" spans="2:28" ht="13" hidden="1" customHeight="1">
      <c r="B80" s="392" t="s">
        <v>121</v>
      </c>
      <c r="C80" s="394" t="s">
        <v>114</v>
      </c>
      <c r="D80" s="395"/>
      <c r="E80" s="206"/>
      <c r="F80" s="187"/>
      <c r="G80" s="203" t="s">
        <v>200</v>
      </c>
      <c r="H80" s="203">
        <v>100</v>
      </c>
      <c r="I80" s="203">
        <f>H80/2</f>
        <v>50</v>
      </c>
      <c r="J80" s="203">
        <f t="shared" ref="J80:P81" si="2">I80/2</f>
        <v>25</v>
      </c>
      <c r="K80" s="203">
        <f t="shared" si="2"/>
        <v>12.5</v>
      </c>
      <c r="L80" s="203">
        <f t="shared" si="2"/>
        <v>6.25</v>
      </c>
      <c r="M80" s="203">
        <f t="shared" si="2"/>
        <v>3.125</v>
      </c>
      <c r="N80" s="203">
        <f t="shared" si="2"/>
        <v>1.5625</v>
      </c>
      <c r="O80" s="203">
        <f t="shared" si="2"/>
        <v>0.78125</v>
      </c>
      <c r="P80" s="203">
        <f t="shared" si="2"/>
        <v>0.390625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</row>
    <row r="81" spans="2:28" ht="13" hidden="1" customHeight="1">
      <c r="B81" s="393"/>
      <c r="C81" s="394" t="s">
        <v>201</v>
      </c>
      <c r="D81" s="395"/>
      <c r="E81" s="206"/>
      <c r="F81" s="187"/>
      <c r="G81" s="203" t="s">
        <v>202</v>
      </c>
      <c r="H81" s="203">
        <v>500</v>
      </c>
      <c r="I81" s="203">
        <f>H81/2</f>
        <v>250</v>
      </c>
      <c r="J81" s="203">
        <f t="shared" si="2"/>
        <v>125</v>
      </c>
      <c r="K81" s="203">
        <f t="shared" si="2"/>
        <v>62.5</v>
      </c>
      <c r="L81" s="203">
        <f t="shared" si="2"/>
        <v>31.25</v>
      </c>
      <c r="M81" s="203">
        <f t="shared" si="2"/>
        <v>15.625</v>
      </c>
      <c r="N81" s="203">
        <f t="shared" si="2"/>
        <v>7.8125</v>
      </c>
      <c r="O81" s="203">
        <f t="shared" si="2"/>
        <v>3.90625</v>
      </c>
      <c r="P81" s="203">
        <f t="shared" si="2"/>
        <v>1.953125</v>
      </c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</row>
    <row r="82" spans="2:28" ht="12.5" hidden="1" customHeight="1"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</row>
    <row r="83" spans="2:28" ht="14" customHeight="1">
      <c r="B83" s="396" t="s">
        <v>237</v>
      </c>
      <c r="C83" s="397"/>
      <c r="D83" s="398"/>
      <c r="E83" s="377" t="e">
        <f>'Result Format 2'!AO98</f>
        <v>#VALUE!</v>
      </c>
      <c r="F83" s="402" t="e">
        <f>IF(E83&lt;3,"Rejected","Pass the acceptance criteria")</f>
        <v>#VALUE!</v>
      </c>
      <c r="G83" s="403"/>
      <c r="H83" s="371" t="s">
        <v>238</v>
      </c>
      <c r="I83" s="372"/>
      <c r="J83" s="372"/>
      <c r="K83" s="372"/>
      <c r="L83" s="372"/>
      <c r="M83" s="372"/>
      <c r="N83" s="373"/>
      <c r="O83" s="377" t="e">
        <f>'Result Format 2'!BA224</f>
        <v>#VALUE!</v>
      </c>
      <c r="P83" s="232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</row>
    <row r="84" spans="2:28" ht="12.5" customHeight="1">
      <c r="B84" s="399"/>
      <c r="C84" s="400"/>
      <c r="D84" s="401"/>
      <c r="E84" s="378"/>
      <c r="F84" s="402"/>
      <c r="G84" s="403"/>
      <c r="H84" s="374"/>
      <c r="I84" s="375"/>
      <c r="J84" s="375"/>
      <c r="K84" s="375"/>
      <c r="L84" s="375"/>
      <c r="M84" s="375"/>
      <c r="N84" s="376"/>
      <c r="O84" s="378"/>
      <c r="P84" s="232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</row>
    <row r="85" spans="2:28" ht="12.75" customHeight="1"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</row>
    <row r="86" spans="2:28"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</row>
    <row r="87" spans="2:28" ht="12.5" customHeight="1">
      <c r="B87" s="379" t="s">
        <v>95</v>
      </c>
      <c r="C87" s="380"/>
      <c r="D87" s="187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</row>
    <row r="88" spans="2:28" ht="12.5" customHeight="1">
      <c r="B88" s="381"/>
      <c r="C88" s="382"/>
      <c r="D88" s="187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</row>
    <row r="89" spans="2:28" ht="12.5" customHeight="1">
      <c r="B89" s="383"/>
      <c r="C89" s="384"/>
      <c r="D89" s="384"/>
      <c r="E89" s="384"/>
      <c r="F89" s="384"/>
      <c r="G89" s="384"/>
      <c r="H89" s="384"/>
      <c r="I89" s="384"/>
      <c r="J89" s="384"/>
      <c r="K89" s="384"/>
      <c r="L89" s="384"/>
      <c r="M89" s="384"/>
      <c r="N89" s="384"/>
      <c r="O89" s="384"/>
      <c r="P89" s="385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</row>
    <row r="90" spans="2:28" ht="12.5" customHeight="1">
      <c r="B90" s="386"/>
      <c r="C90" s="387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8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</row>
    <row r="91" spans="2:28" ht="12.5" customHeight="1">
      <c r="B91" s="386"/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8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</row>
    <row r="92" spans="2:28" ht="12.5" customHeight="1">
      <c r="B92" s="386"/>
      <c r="C92" s="387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8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</row>
    <row r="93" spans="2:28" ht="12.5" customHeight="1">
      <c r="B93" s="386"/>
      <c r="C93" s="387"/>
      <c r="D93" s="387"/>
      <c r="E93" s="387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8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</row>
    <row r="94" spans="2:28" ht="12.5" customHeight="1">
      <c r="B94" s="386"/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8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</row>
    <row r="95" spans="2:28" ht="12.5" customHeight="1">
      <c r="B95" s="386"/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8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</row>
    <row r="96" spans="2:28" ht="12.5" customHeight="1">
      <c r="B96" s="386"/>
      <c r="C96" s="387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8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</row>
    <row r="97" spans="2:28" ht="12.5" customHeight="1">
      <c r="B97" s="386"/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8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</row>
    <row r="98" spans="2:28" ht="12.5" customHeight="1">
      <c r="B98" s="389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1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</row>
    <row r="99" spans="2:28"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</row>
    <row r="100" spans="2:28" ht="14" customHeight="1">
      <c r="B100" s="379" t="s">
        <v>92</v>
      </c>
      <c r="C100" s="416"/>
      <c r="D100" s="380"/>
      <c r="E100" s="418" t="s">
        <v>145</v>
      </c>
      <c r="F100" s="419"/>
      <c r="G100" s="419"/>
      <c r="H100" s="420"/>
      <c r="I100" s="434"/>
      <c r="J100" s="435"/>
      <c r="K100" s="435"/>
      <c r="L100" s="435"/>
      <c r="M100" s="435"/>
      <c r="N100" s="215"/>
      <c r="O100" s="214"/>
      <c r="P100" s="436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</row>
    <row r="101" spans="2:28" ht="14" customHeight="1">
      <c r="B101" s="381"/>
      <c r="C101" s="417"/>
      <c r="D101" s="382"/>
      <c r="E101" s="421"/>
      <c r="F101" s="422"/>
      <c r="G101" s="422"/>
      <c r="H101" s="423"/>
      <c r="I101" s="434"/>
      <c r="J101" s="435"/>
      <c r="K101" s="435"/>
      <c r="L101" s="435"/>
      <c r="M101" s="435"/>
      <c r="N101" s="215"/>
      <c r="O101" s="214"/>
      <c r="P101" s="436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</row>
    <row r="102" spans="2:28"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</row>
    <row r="103" spans="2:28" ht="14" customHeight="1">
      <c r="B103" s="404" t="s">
        <v>93</v>
      </c>
      <c r="C103" s="405"/>
      <c r="D103" s="406"/>
      <c r="E103" s="410"/>
      <c r="F103" s="411"/>
      <c r="G103" s="411"/>
      <c r="H103" s="412"/>
      <c r="I103" s="185"/>
      <c r="J103" s="379" t="s">
        <v>94</v>
      </c>
      <c r="K103" s="416"/>
      <c r="L103" s="380"/>
      <c r="M103" s="418"/>
      <c r="N103" s="419"/>
      <c r="O103" s="419"/>
      <c r="P103" s="420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</row>
    <row r="104" spans="2:28" ht="14" customHeight="1">
      <c r="B104" s="407"/>
      <c r="C104" s="408"/>
      <c r="D104" s="409"/>
      <c r="E104" s="413"/>
      <c r="F104" s="414"/>
      <c r="G104" s="414"/>
      <c r="H104" s="415"/>
      <c r="I104" s="186"/>
      <c r="J104" s="381"/>
      <c r="K104" s="417"/>
      <c r="L104" s="382"/>
      <c r="M104" s="421"/>
      <c r="N104" s="422"/>
      <c r="O104" s="422"/>
      <c r="P104" s="423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</row>
    <row r="105" spans="2:28"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</row>
    <row r="106" spans="2:28"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</row>
    <row r="107" spans="2:28" ht="12.5" customHeight="1">
      <c r="B107" s="379" t="s">
        <v>198</v>
      </c>
      <c r="C107" s="416"/>
      <c r="D107" s="380"/>
      <c r="E107" s="424"/>
      <c r="F107" s="187"/>
      <c r="G107" s="379" t="s">
        <v>199</v>
      </c>
      <c r="H107" s="416"/>
      <c r="I107" s="416"/>
      <c r="J107" s="380"/>
      <c r="K107" s="426"/>
      <c r="L107" s="427"/>
      <c r="M107" s="379" t="s">
        <v>254</v>
      </c>
      <c r="N107" s="380"/>
      <c r="O107" s="430"/>
      <c r="P107" s="431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</row>
    <row r="108" spans="2:28" ht="12.5" customHeight="1">
      <c r="B108" s="381"/>
      <c r="C108" s="417"/>
      <c r="D108" s="382"/>
      <c r="E108" s="425"/>
      <c r="F108" s="187"/>
      <c r="G108" s="381"/>
      <c r="H108" s="417"/>
      <c r="I108" s="417"/>
      <c r="J108" s="382"/>
      <c r="K108" s="428"/>
      <c r="L108" s="429"/>
      <c r="M108" s="381"/>
      <c r="N108" s="382"/>
      <c r="O108" s="432"/>
      <c r="P108" s="433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</row>
    <row r="109" spans="2:28"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</row>
    <row r="110" spans="2:28" ht="13" hidden="1" customHeight="1">
      <c r="B110" s="392" t="s">
        <v>121</v>
      </c>
      <c r="C110" s="394" t="s">
        <v>114</v>
      </c>
      <c r="D110" s="395"/>
      <c r="E110" s="206"/>
      <c r="F110" s="187"/>
      <c r="G110" s="203" t="s">
        <v>68</v>
      </c>
      <c r="H110" s="203">
        <v>100</v>
      </c>
      <c r="I110" s="203">
        <f>H110/2</f>
        <v>50</v>
      </c>
      <c r="J110" s="203">
        <f t="shared" ref="J110:P111" si="3">I110/2</f>
        <v>25</v>
      </c>
      <c r="K110" s="203">
        <f t="shared" si="3"/>
        <v>12.5</v>
      </c>
      <c r="L110" s="203">
        <f t="shared" si="3"/>
        <v>6.25</v>
      </c>
      <c r="M110" s="203">
        <f t="shared" si="3"/>
        <v>3.125</v>
      </c>
      <c r="N110" s="203">
        <f t="shared" si="3"/>
        <v>1.5625</v>
      </c>
      <c r="O110" s="203">
        <f t="shared" si="3"/>
        <v>0.78125</v>
      </c>
      <c r="P110" s="203">
        <f t="shared" si="3"/>
        <v>0.390625</v>
      </c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</row>
    <row r="111" spans="2:28" ht="13" hidden="1" customHeight="1">
      <c r="B111" s="393"/>
      <c r="C111" s="394" t="s">
        <v>111</v>
      </c>
      <c r="D111" s="395"/>
      <c r="E111" s="206"/>
      <c r="F111" s="187"/>
      <c r="G111" s="203" t="s">
        <v>69</v>
      </c>
      <c r="H111" s="203">
        <v>500</v>
      </c>
      <c r="I111" s="203">
        <f>H111/2</f>
        <v>250</v>
      </c>
      <c r="J111" s="203">
        <f t="shared" si="3"/>
        <v>125</v>
      </c>
      <c r="K111" s="203">
        <f t="shared" si="3"/>
        <v>62.5</v>
      </c>
      <c r="L111" s="203">
        <f t="shared" si="3"/>
        <v>31.25</v>
      </c>
      <c r="M111" s="203">
        <f t="shared" si="3"/>
        <v>15.625</v>
      </c>
      <c r="N111" s="203">
        <f t="shared" si="3"/>
        <v>7.8125</v>
      </c>
      <c r="O111" s="203">
        <f t="shared" si="3"/>
        <v>3.90625</v>
      </c>
      <c r="P111" s="203">
        <f t="shared" si="3"/>
        <v>1.953125</v>
      </c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</row>
    <row r="112" spans="2:28" ht="12.5" hidden="1" customHeight="1"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</row>
    <row r="113" spans="2:28" ht="14" customHeight="1">
      <c r="B113" s="396" t="s">
        <v>237</v>
      </c>
      <c r="C113" s="397"/>
      <c r="D113" s="398"/>
      <c r="E113" s="377" t="e">
        <f>'Result Format 2'!BH98</f>
        <v>#VALUE!</v>
      </c>
      <c r="F113" s="402" t="e">
        <f>IF(E113&lt;3,"Rejected","Pass the acceptance criteria")</f>
        <v>#VALUE!</v>
      </c>
      <c r="G113" s="403"/>
      <c r="H113" s="371" t="s">
        <v>238</v>
      </c>
      <c r="I113" s="372"/>
      <c r="J113" s="372"/>
      <c r="K113" s="372"/>
      <c r="L113" s="372"/>
      <c r="M113" s="372"/>
      <c r="N113" s="373"/>
      <c r="O113" s="377" t="e">
        <f>'Result Format 2'!BT224</f>
        <v>#VALUE!</v>
      </c>
      <c r="P113" s="232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</row>
    <row r="114" spans="2:28" ht="12.5" customHeight="1">
      <c r="B114" s="399"/>
      <c r="C114" s="400"/>
      <c r="D114" s="401"/>
      <c r="E114" s="378"/>
      <c r="F114" s="402"/>
      <c r="G114" s="403"/>
      <c r="H114" s="374"/>
      <c r="I114" s="375"/>
      <c r="J114" s="375"/>
      <c r="K114" s="375"/>
      <c r="L114" s="375"/>
      <c r="M114" s="375"/>
      <c r="N114" s="376"/>
      <c r="O114" s="378"/>
      <c r="P114" s="232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</row>
    <row r="115" spans="2:28"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</row>
    <row r="116" spans="2:28"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</row>
    <row r="117" spans="2:28" ht="12.5" customHeight="1">
      <c r="B117" s="379" t="s">
        <v>95</v>
      </c>
      <c r="C117" s="380"/>
      <c r="D117" s="187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</row>
    <row r="118" spans="2:28" ht="12.5" customHeight="1">
      <c r="B118" s="381"/>
      <c r="C118" s="382"/>
      <c r="D118" s="187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</row>
    <row r="119" spans="2:28" ht="12.5" customHeight="1">
      <c r="B119" s="383"/>
      <c r="C119" s="384"/>
      <c r="D119" s="384"/>
      <c r="E119" s="384"/>
      <c r="F119" s="384"/>
      <c r="G119" s="384"/>
      <c r="H119" s="384"/>
      <c r="I119" s="384"/>
      <c r="J119" s="384"/>
      <c r="K119" s="384"/>
      <c r="L119" s="384"/>
      <c r="M119" s="384"/>
      <c r="N119" s="384"/>
      <c r="O119" s="384"/>
      <c r="P119" s="385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</row>
    <row r="120" spans="2:28" ht="12.5" customHeight="1">
      <c r="B120" s="386"/>
      <c r="C120" s="387"/>
      <c r="D120" s="387"/>
      <c r="E120" s="387"/>
      <c r="F120" s="387"/>
      <c r="G120" s="387"/>
      <c r="H120" s="387"/>
      <c r="I120" s="387"/>
      <c r="J120" s="387"/>
      <c r="K120" s="387"/>
      <c r="L120" s="387"/>
      <c r="M120" s="387"/>
      <c r="N120" s="387"/>
      <c r="O120" s="387"/>
      <c r="P120" s="388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</row>
    <row r="121" spans="2:28" ht="12.5" customHeight="1">
      <c r="B121" s="386"/>
      <c r="C121" s="387"/>
      <c r="D121" s="387"/>
      <c r="E121" s="387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8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</row>
    <row r="122" spans="2:28" ht="12.5" customHeight="1">
      <c r="B122" s="386"/>
      <c r="C122" s="387"/>
      <c r="D122" s="387"/>
      <c r="E122" s="387"/>
      <c r="F122" s="387"/>
      <c r="G122" s="387"/>
      <c r="H122" s="387"/>
      <c r="I122" s="387"/>
      <c r="J122" s="387"/>
      <c r="K122" s="387"/>
      <c r="L122" s="387"/>
      <c r="M122" s="387"/>
      <c r="N122" s="387"/>
      <c r="O122" s="387"/>
      <c r="P122" s="388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</row>
    <row r="123" spans="2:28" ht="12.5" customHeight="1">
      <c r="B123" s="386"/>
      <c r="C123" s="387"/>
      <c r="D123" s="387"/>
      <c r="E123" s="387"/>
      <c r="F123" s="387"/>
      <c r="G123" s="387"/>
      <c r="H123" s="387"/>
      <c r="I123" s="387"/>
      <c r="J123" s="387"/>
      <c r="K123" s="387"/>
      <c r="L123" s="387"/>
      <c r="M123" s="387"/>
      <c r="N123" s="387"/>
      <c r="O123" s="387"/>
      <c r="P123" s="388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</row>
    <row r="124" spans="2:28" ht="12.5" customHeight="1">
      <c r="B124" s="386"/>
      <c r="C124" s="387"/>
      <c r="D124" s="387"/>
      <c r="E124" s="387"/>
      <c r="F124" s="387"/>
      <c r="G124" s="387"/>
      <c r="H124" s="387"/>
      <c r="I124" s="387"/>
      <c r="J124" s="387"/>
      <c r="K124" s="387"/>
      <c r="L124" s="387"/>
      <c r="M124" s="387"/>
      <c r="N124" s="387"/>
      <c r="O124" s="387"/>
      <c r="P124" s="388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</row>
    <row r="125" spans="2:28" ht="12.5" customHeight="1">
      <c r="B125" s="386"/>
      <c r="C125" s="387"/>
      <c r="D125" s="387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87"/>
      <c r="P125" s="388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</row>
    <row r="126" spans="2:28" ht="12.5" customHeight="1">
      <c r="B126" s="386"/>
      <c r="C126" s="387"/>
      <c r="D126" s="387"/>
      <c r="E126" s="387"/>
      <c r="F126" s="387"/>
      <c r="G126" s="387"/>
      <c r="H126" s="387"/>
      <c r="I126" s="387"/>
      <c r="J126" s="387"/>
      <c r="K126" s="387"/>
      <c r="L126" s="387"/>
      <c r="M126" s="387"/>
      <c r="N126" s="387"/>
      <c r="O126" s="387"/>
      <c r="P126" s="388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</row>
    <row r="127" spans="2:28" ht="12.5" customHeight="1">
      <c r="B127" s="386"/>
      <c r="C127" s="387"/>
      <c r="D127" s="387"/>
      <c r="E127" s="387"/>
      <c r="F127" s="387"/>
      <c r="G127" s="387"/>
      <c r="H127" s="387"/>
      <c r="I127" s="387"/>
      <c r="J127" s="387"/>
      <c r="K127" s="387"/>
      <c r="L127" s="387"/>
      <c r="M127" s="387"/>
      <c r="N127" s="387"/>
      <c r="O127" s="387"/>
      <c r="P127" s="388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</row>
    <row r="128" spans="2:28" ht="12.5" customHeight="1">
      <c r="B128" s="389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1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</row>
    <row r="129" spans="2:28"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</row>
    <row r="130" spans="2:28" ht="14" customHeight="1">
      <c r="B130" s="379" t="s">
        <v>92</v>
      </c>
      <c r="C130" s="416"/>
      <c r="D130" s="380"/>
      <c r="E130" s="418" t="s">
        <v>203</v>
      </c>
      <c r="F130" s="419"/>
      <c r="G130" s="419"/>
      <c r="H130" s="420"/>
      <c r="I130" s="434"/>
      <c r="J130" s="435"/>
      <c r="K130" s="435"/>
      <c r="L130" s="435"/>
      <c r="M130" s="435"/>
      <c r="N130" s="215"/>
      <c r="O130" s="214"/>
      <c r="P130" s="436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</row>
    <row r="131" spans="2:28" ht="14" customHeight="1">
      <c r="B131" s="381"/>
      <c r="C131" s="417"/>
      <c r="D131" s="382"/>
      <c r="E131" s="421"/>
      <c r="F131" s="422"/>
      <c r="G131" s="422"/>
      <c r="H131" s="423"/>
      <c r="I131" s="434"/>
      <c r="J131" s="435"/>
      <c r="K131" s="435"/>
      <c r="L131" s="435"/>
      <c r="M131" s="435"/>
      <c r="N131" s="215"/>
      <c r="O131" s="214"/>
      <c r="P131" s="436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</row>
    <row r="132" spans="2:28"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</row>
    <row r="133" spans="2:28" ht="14" customHeight="1">
      <c r="B133" s="404" t="s">
        <v>93</v>
      </c>
      <c r="C133" s="405"/>
      <c r="D133" s="406"/>
      <c r="E133" s="410"/>
      <c r="F133" s="411"/>
      <c r="G133" s="411"/>
      <c r="H133" s="412"/>
      <c r="I133" s="185"/>
      <c r="J133" s="379" t="s">
        <v>94</v>
      </c>
      <c r="K133" s="416"/>
      <c r="L133" s="380"/>
      <c r="M133" s="418"/>
      <c r="N133" s="419"/>
      <c r="O133" s="419"/>
      <c r="P133" s="420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</row>
    <row r="134" spans="2:28" ht="14" customHeight="1">
      <c r="B134" s="407"/>
      <c r="C134" s="408"/>
      <c r="D134" s="409"/>
      <c r="E134" s="413"/>
      <c r="F134" s="414"/>
      <c r="G134" s="414"/>
      <c r="H134" s="415"/>
      <c r="I134" s="186"/>
      <c r="J134" s="381"/>
      <c r="K134" s="417"/>
      <c r="L134" s="382"/>
      <c r="M134" s="421"/>
      <c r="N134" s="422"/>
      <c r="O134" s="422"/>
      <c r="P134" s="423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</row>
    <row r="135" spans="2:28"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</row>
    <row r="136" spans="2:28"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</row>
    <row r="137" spans="2:28" ht="12.5" customHeight="1">
      <c r="B137" s="379" t="s">
        <v>198</v>
      </c>
      <c r="C137" s="416"/>
      <c r="D137" s="380"/>
      <c r="E137" s="424"/>
      <c r="F137" s="187"/>
      <c r="G137" s="379" t="s">
        <v>199</v>
      </c>
      <c r="H137" s="416"/>
      <c r="I137" s="416"/>
      <c r="J137" s="380"/>
      <c r="K137" s="426"/>
      <c r="L137" s="427"/>
      <c r="M137" s="379" t="s">
        <v>254</v>
      </c>
      <c r="N137" s="380"/>
      <c r="O137" s="430"/>
      <c r="P137" s="431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</row>
    <row r="138" spans="2:28" ht="12.5" customHeight="1">
      <c r="B138" s="381"/>
      <c r="C138" s="417"/>
      <c r="D138" s="382"/>
      <c r="E138" s="425"/>
      <c r="F138" s="187"/>
      <c r="G138" s="381"/>
      <c r="H138" s="417"/>
      <c r="I138" s="417"/>
      <c r="J138" s="382"/>
      <c r="K138" s="428"/>
      <c r="L138" s="429"/>
      <c r="M138" s="381"/>
      <c r="N138" s="382"/>
      <c r="O138" s="432"/>
      <c r="P138" s="433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</row>
    <row r="139" spans="2:28"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</row>
    <row r="140" spans="2:28" ht="13" hidden="1" customHeight="1">
      <c r="B140" s="392" t="s">
        <v>121</v>
      </c>
      <c r="C140" s="394" t="s">
        <v>114</v>
      </c>
      <c r="D140" s="395"/>
      <c r="E140" s="206"/>
      <c r="F140" s="187"/>
      <c r="G140" s="203" t="s">
        <v>68</v>
      </c>
      <c r="H140" s="203">
        <v>100</v>
      </c>
      <c r="I140" s="203">
        <f>H140/2</f>
        <v>50</v>
      </c>
      <c r="J140" s="203">
        <f t="shared" ref="J140:P141" si="4">I140/2</f>
        <v>25</v>
      </c>
      <c r="K140" s="203">
        <f t="shared" si="4"/>
        <v>12.5</v>
      </c>
      <c r="L140" s="203">
        <f t="shared" si="4"/>
        <v>6.25</v>
      </c>
      <c r="M140" s="203">
        <f t="shared" si="4"/>
        <v>3.125</v>
      </c>
      <c r="N140" s="203">
        <f t="shared" si="4"/>
        <v>1.5625</v>
      </c>
      <c r="O140" s="203">
        <f t="shared" si="4"/>
        <v>0.78125</v>
      </c>
      <c r="P140" s="203">
        <f t="shared" si="4"/>
        <v>0.390625</v>
      </c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</row>
    <row r="141" spans="2:28" ht="13" hidden="1" customHeight="1">
      <c r="B141" s="393"/>
      <c r="C141" s="394" t="s">
        <v>111</v>
      </c>
      <c r="D141" s="395"/>
      <c r="E141" s="206"/>
      <c r="F141" s="187"/>
      <c r="G141" s="203" t="s">
        <v>69</v>
      </c>
      <c r="H141" s="203">
        <v>500</v>
      </c>
      <c r="I141" s="203">
        <f>H141/2</f>
        <v>250</v>
      </c>
      <c r="J141" s="203">
        <f t="shared" si="4"/>
        <v>125</v>
      </c>
      <c r="K141" s="203">
        <f t="shared" si="4"/>
        <v>62.5</v>
      </c>
      <c r="L141" s="203">
        <f t="shared" si="4"/>
        <v>31.25</v>
      </c>
      <c r="M141" s="203">
        <f t="shared" si="4"/>
        <v>15.625</v>
      </c>
      <c r="N141" s="203">
        <f t="shared" si="4"/>
        <v>7.8125</v>
      </c>
      <c r="O141" s="203">
        <f t="shared" si="4"/>
        <v>3.90625</v>
      </c>
      <c r="P141" s="203">
        <f t="shared" si="4"/>
        <v>1.953125</v>
      </c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</row>
    <row r="142" spans="2:28" ht="12.5" hidden="1" customHeight="1"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</row>
    <row r="143" spans="2:28" ht="14" customHeight="1">
      <c r="B143" s="396" t="s">
        <v>237</v>
      </c>
      <c r="C143" s="397"/>
      <c r="D143" s="398"/>
      <c r="E143" s="377" t="e">
        <f>'Result Format 2'!CA98</f>
        <v>#VALUE!</v>
      </c>
      <c r="F143" s="402" t="e">
        <f>IF(E143&lt;3,"Rejected","Pass the acceptance criteria")</f>
        <v>#VALUE!</v>
      </c>
      <c r="G143" s="403"/>
      <c r="H143" s="371" t="s">
        <v>238</v>
      </c>
      <c r="I143" s="372"/>
      <c r="J143" s="372"/>
      <c r="K143" s="372"/>
      <c r="L143" s="372"/>
      <c r="M143" s="372"/>
      <c r="N143" s="373"/>
      <c r="O143" s="377" t="e">
        <f>'Result Format 2'!CM224</f>
        <v>#VALUE!</v>
      </c>
      <c r="P143" s="232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</row>
    <row r="144" spans="2:28" ht="12.5" customHeight="1">
      <c r="B144" s="399"/>
      <c r="C144" s="400"/>
      <c r="D144" s="401"/>
      <c r="E144" s="378"/>
      <c r="F144" s="402"/>
      <c r="G144" s="403"/>
      <c r="H144" s="374"/>
      <c r="I144" s="375"/>
      <c r="J144" s="375"/>
      <c r="K144" s="375"/>
      <c r="L144" s="375"/>
      <c r="M144" s="375"/>
      <c r="N144" s="376"/>
      <c r="O144" s="378"/>
      <c r="P144" s="232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</row>
    <row r="145" spans="2:28"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</row>
    <row r="146" spans="2:28"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</row>
    <row r="147" spans="2:28" ht="12.5" customHeight="1">
      <c r="B147" s="379" t="s">
        <v>95</v>
      </c>
      <c r="C147" s="380"/>
      <c r="D147" s="187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</row>
    <row r="148" spans="2:28" ht="12.5" customHeight="1">
      <c r="B148" s="381"/>
      <c r="C148" s="382"/>
      <c r="D148" s="187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</row>
    <row r="149" spans="2:28" ht="12.5" customHeight="1">
      <c r="B149" s="383"/>
      <c r="C149" s="384"/>
      <c r="D149" s="384"/>
      <c r="E149" s="384"/>
      <c r="F149" s="384"/>
      <c r="G149" s="384"/>
      <c r="H149" s="384"/>
      <c r="I149" s="384"/>
      <c r="J149" s="384"/>
      <c r="K149" s="384"/>
      <c r="L149" s="384"/>
      <c r="M149" s="384"/>
      <c r="N149" s="384"/>
      <c r="O149" s="384"/>
      <c r="P149" s="385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</row>
    <row r="150" spans="2:28" ht="12.5" customHeight="1">
      <c r="B150" s="386"/>
      <c r="C150" s="387"/>
      <c r="D150" s="387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87"/>
      <c r="P150" s="388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</row>
    <row r="151" spans="2:28" ht="12.5" customHeight="1">
      <c r="B151" s="386"/>
      <c r="C151" s="387"/>
      <c r="D151" s="387"/>
      <c r="E151" s="387"/>
      <c r="F151" s="387"/>
      <c r="G151" s="387"/>
      <c r="H151" s="387"/>
      <c r="I151" s="387"/>
      <c r="J151" s="387"/>
      <c r="K151" s="387"/>
      <c r="L151" s="387"/>
      <c r="M151" s="387"/>
      <c r="N151" s="387"/>
      <c r="O151" s="387"/>
      <c r="P151" s="388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</row>
    <row r="152" spans="2:28" ht="12.5" customHeight="1">
      <c r="B152" s="386"/>
      <c r="C152" s="387"/>
      <c r="D152" s="387"/>
      <c r="E152" s="387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8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</row>
    <row r="153" spans="2:28" ht="12.5" customHeight="1">
      <c r="B153" s="386"/>
      <c r="C153" s="387"/>
      <c r="D153" s="387"/>
      <c r="E153" s="387"/>
      <c r="F153" s="387"/>
      <c r="G153" s="387"/>
      <c r="H153" s="387"/>
      <c r="I153" s="387"/>
      <c r="J153" s="387"/>
      <c r="K153" s="387"/>
      <c r="L153" s="387"/>
      <c r="M153" s="387"/>
      <c r="N153" s="387"/>
      <c r="O153" s="387"/>
      <c r="P153" s="388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</row>
    <row r="154" spans="2:28" ht="12.5" customHeight="1">
      <c r="B154" s="386"/>
      <c r="C154" s="387"/>
      <c r="D154" s="387"/>
      <c r="E154" s="387"/>
      <c r="F154" s="387"/>
      <c r="G154" s="387"/>
      <c r="H154" s="387"/>
      <c r="I154" s="387"/>
      <c r="J154" s="387"/>
      <c r="K154" s="387"/>
      <c r="L154" s="387"/>
      <c r="M154" s="387"/>
      <c r="N154" s="387"/>
      <c r="O154" s="387"/>
      <c r="P154" s="388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</row>
    <row r="155" spans="2:28" ht="12.5" customHeight="1">
      <c r="B155" s="386"/>
      <c r="C155" s="387"/>
      <c r="D155" s="387"/>
      <c r="E155" s="387"/>
      <c r="F155" s="387"/>
      <c r="G155" s="387"/>
      <c r="H155" s="387"/>
      <c r="I155" s="387"/>
      <c r="J155" s="387"/>
      <c r="K155" s="387"/>
      <c r="L155" s="387"/>
      <c r="M155" s="387"/>
      <c r="N155" s="387"/>
      <c r="O155" s="387"/>
      <c r="P155" s="388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</row>
    <row r="156" spans="2:28" ht="12.5" customHeight="1">
      <c r="B156" s="386"/>
      <c r="C156" s="387"/>
      <c r="D156" s="387"/>
      <c r="E156" s="387"/>
      <c r="F156" s="387"/>
      <c r="G156" s="387"/>
      <c r="H156" s="387"/>
      <c r="I156" s="387"/>
      <c r="J156" s="387"/>
      <c r="K156" s="387"/>
      <c r="L156" s="387"/>
      <c r="M156" s="387"/>
      <c r="N156" s="387"/>
      <c r="O156" s="387"/>
      <c r="P156" s="388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</row>
    <row r="157" spans="2:28" ht="12.5" customHeight="1">
      <c r="B157" s="386"/>
      <c r="C157" s="387"/>
      <c r="D157" s="387"/>
      <c r="E157" s="387"/>
      <c r="F157" s="387"/>
      <c r="G157" s="387"/>
      <c r="H157" s="387"/>
      <c r="I157" s="387"/>
      <c r="J157" s="387"/>
      <c r="K157" s="387"/>
      <c r="L157" s="387"/>
      <c r="M157" s="387"/>
      <c r="N157" s="387"/>
      <c r="O157" s="387"/>
      <c r="P157" s="388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</row>
    <row r="158" spans="2:28" ht="12.5" customHeight="1">
      <c r="B158" s="389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1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</row>
    <row r="159" spans="2:28"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</row>
    <row r="160" spans="2:28" ht="14" customHeight="1">
      <c r="B160" s="379" t="s">
        <v>92</v>
      </c>
      <c r="C160" s="416"/>
      <c r="D160" s="380"/>
      <c r="E160" s="418" t="s">
        <v>147</v>
      </c>
      <c r="F160" s="419"/>
      <c r="G160" s="419"/>
      <c r="H160" s="420"/>
      <c r="I160" s="434"/>
      <c r="J160" s="435"/>
      <c r="K160" s="435"/>
      <c r="L160" s="435"/>
      <c r="M160" s="435"/>
      <c r="N160" s="215"/>
      <c r="O160" s="214"/>
      <c r="P160" s="436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</row>
    <row r="161" spans="2:28" ht="14" customHeight="1">
      <c r="B161" s="381"/>
      <c r="C161" s="417"/>
      <c r="D161" s="382"/>
      <c r="E161" s="421"/>
      <c r="F161" s="422"/>
      <c r="G161" s="422"/>
      <c r="H161" s="423"/>
      <c r="I161" s="434"/>
      <c r="J161" s="435"/>
      <c r="K161" s="435"/>
      <c r="L161" s="435"/>
      <c r="M161" s="435"/>
      <c r="N161" s="215"/>
      <c r="O161" s="214"/>
      <c r="P161" s="436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</row>
    <row r="162" spans="2:28"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</row>
    <row r="163" spans="2:28" ht="14" customHeight="1">
      <c r="B163" s="404" t="s">
        <v>93</v>
      </c>
      <c r="C163" s="405"/>
      <c r="D163" s="406"/>
      <c r="E163" s="410"/>
      <c r="F163" s="411"/>
      <c r="G163" s="411"/>
      <c r="H163" s="412"/>
      <c r="I163" s="185"/>
      <c r="J163" s="379" t="s">
        <v>94</v>
      </c>
      <c r="K163" s="416"/>
      <c r="L163" s="380"/>
      <c r="M163" s="418"/>
      <c r="N163" s="419"/>
      <c r="O163" s="419"/>
      <c r="P163" s="420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</row>
    <row r="164" spans="2:28" ht="14" customHeight="1">
      <c r="B164" s="407"/>
      <c r="C164" s="408"/>
      <c r="D164" s="409"/>
      <c r="E164" s="413"/>
      <c r="F164" s="414"/>
      <c r="G164" s="414"/>
      <c r="H164" s="415"/>
      <c r="I164" s="186"/>
      <c r="J164" s="381"/>
      <c r="K164" s="417"/>
      <c r="L164" s="382"/>
      <c r="M164" s="421"/>
      <c r="N164" s="422"/>
      <c r="O164" s="422"/>
      <c r="P164" s="423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</row>
    <row r="165" spans="2:28"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</row>
    <row r="166" spans="2:28"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</row>
    <row r="167" spans="2:28" ht="12.5" customHeight="1">
      <c r="B167" s="379" t="s">
        <v>198</v>
      </c>
      <c r="C167" s="416"/>
      <c r="D167" s="380"/>
      <c r="E167" s="424"/>
      <c r="F167" s="187"/>
      <c r="G167" s="379" t="s">
        <v>199</v>
      </c>
      <c r="H167" s="416"/>
      <c r="I167" s="416"/>
      <c r="J167" s="380"/>
      <c r="K167" s="426"/>
      <c r="L167" s="427"/>
      <c r="M167" s="379" t="s">
        <v>254</v>
      </c>
      <c r="N167" s="380"/>
      <c r="O167" s="430"/>
      <c r="P167" s="431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</row>
    <row r="168" spans="2:28" ht="12.5" customHeight="1">
      <c r="B168" s="381"/>
      <c r="C168" s="417"/>
      <c r="D168" s="382"/>
      <c r="E168" s="425"/>
      <c r="F168" s="187"/>
      <c r="G168" s="381"/>
      <c r="H168" s="417"/>
      <c r="I168" s="417"/>
      <c r="J168" s="382"/>
      <c r="K168" s="428"/>
      <c r="L168" s="429"/>
      <c r="M168" s="381"/>
      <c r="N168" s="382"/>
      <c r="O168" s="432"/>
      <c r="P168" s="433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</row>
    <row r="169" spans="2:28"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</row>
    <row r="170" spans="2:28" ht="13" hidden="1" customHeight="1">
      <c r="B170" s="392" t="s">
        <v>121</v>
      </c>
      <c r="C170" s="394" t="s">
        <v>114</v>
      </c>
      <c r="D170" s="395"/>
      <c r="E170" s="206"/>
      <c r="F170" s="187"/>
      <c r="G170" s="203" t="s">
        <v>68</v>
      </c>
      <c r="H170" s="203">
        <v>100</v>
      </c>
      <c r="I170" s="203">
        <f>H170/2</f>
        <v>50</v>
      </c>
      <c r="J170" s="203">
        <f t="shared" ref="J170:P171" si="5">I170/2</f>
        <v>25</v>
      </c>
      <c r="K170" s="203">
        <f t="shared" si="5"/>
        <v>12.5</v>
      </c>
      <c r="L170" s="203">
        <f t="shared" si="5"/>
        <v>6.25</v>
      </c>
      <c r="M170" s="203">
        <f t="shared" si="5"/>
        <v>3.125</v>
      </c>
      <c r="N170" s="203">
        <f t="shared" si="5"/>
        <v>1.5625</v>
      </c>
      <c r="O170" s="203">
        <f t="shared" si="5"/>
        <v>0.78125</v>
      </c>
      <c r="P170" s="203">
        <f t="shared" si="5"/>
        <v>0.390625</v>
      </c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</row>
    <row r="171" spans="2:28" ht="13" hidden="1" customHeight="1">
      <c r="B171" s="393"/>
      <c r="C171" s="394" t="s">
        <v>111</v>
      </c>
      <c r="D171" s="395"/>
      <c r="E171" s="206"/>
      <c r="F171" s="187"/>
      <c r="G171" s="203" t="s">
        <v>69</v>
      </c>
      <c r="H171" s="203">
        <v>500</v>
      </c>
      <c r="I171" s="203">
        <f>H171/2</f>
        <v>250</v>
      </c>
      <c r="J171" s="203">
        <f t="shared" si="5"/>
        <v>125</v>
      </c>
      <c r="K171" s="203">
        <f t="shared" si="5"/>
        <v>62.5</v>
      </c>
      <c r="L171" s="203">
        <f t="shared" si="5"/>
        <v>31.25</v>
      </c>
      <c r="M171" s="203">
        <f t="shared" si="5"/>
        <v>15.625</v>
      </c>
      <c r="N171" s="203">
        <f t="shared" si="5"/>
        <v>7.8125</v>
      </c>
      <c r="O171" s="203">
        <f t="shared" si="5"/>
        <v>3.90625</v>
      </c>
      <c r="P171" s="203">
        <f t="shared" si="5"/>
        <v>1.953125</v>
      </c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</row>
    <row r="172" spans="2:28" ht="12.5" hidden="1" customHeight="1"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</row>
    <row r="173" spans="2:28" ht="14" customHeight="1">
      <c r="B173" s="396" t="s">
        <v>237</v>
      </c>
      <c r="C173" s="397"/>
      <c r="D173" s="398"/>
      <c r="E173" s="377" t="e">
        <f>'Result Format 2'!CT98</f>
        <v>#VALUE!</v>
      </c>
      <c r="F173" s="402" t="e">
        <f>IF(E173&lt;3,"Rejected","Pass the acceptance criteria")</f>
        <v>#VALUE!</v>
      </c>
      <c r="G173" s="403"/>
      <c r="H173" s="371" t="s">
        <v>238</v>
      </c>
      <c r="I173" s="372"/>
      <c r="J173" s="372"/>
      <c r="K173" s="372"/>
      <c r="L173" s="372"/>
      <c r="M173" s="372"/>
      <c r="N173" s="373"/>
      <c r="O173" s="377" t="e">
        <f>'Result Format 2'!DF224</f>
        <v>#VALUE!</v>
      </c>
      <c r="P173" s="232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</row>
    <row r="174" spans="2:28" ht="12.5" customHeight="1">
      <c r="B174" s="399"/>
      <c r="C174" s="400"/>
      <c r="D174" s="401"/>
      <c r="E174" s="378"/>
      <c r="F174" s="402"/>
      <c r="G174" s="403"/>
      <c r="H174" s="374"/>
      <c r="I174" s="375"/>
      <c r="J174" s="375"/>
      <c r="K174" s="375"/>
      <c r="L174" s="375"/>
      <c r="M174" s="375"/>
      <c r="N174" s="376"/>
      <c r="O174" s="378"/>
      <c r="P174" s="232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</row>
    <row r="175" spans="2:28"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</row>
    <row r="176" spans="2:28"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</row>
    <row r="177" spans="1:28" ht="12.5" customHeight="1">
      <c r="B177" s="379" t="s">
        <v>95</v>
      </c>
      <c r="C177" s="380"/>
      <c r="D177" s="187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</row>
    <row r="178" spans="1:28" ht="12.5" customHeight="1">
      <c r="B178" s="381"/>
      <c r="C178" s="382"/>
      <c r="D178" s="187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</row>
    <row r="179" spans="1:28" ht="12.5" customHeight="1">
      <c r="B179" s="383"/>
      <c r="C179" s="384"/>
      <c r="D179" s="384"/>
      <c r="E179" s="384"/>
      <c r="F179" s="384"/>
      <c r="G179" s="384"/>
      <c r="H179" s="384"/>
      <c r="I179" s="384"/>
      <c r="J179" s="384"/>
      <c r="K179" s="384"/>
      <c r="L179" s="384"/>
      <c r="M179" s="384"/>
      <c r="N179" s="384"/>
      <c r="O179" s="384"/>
      <c r="P179" s="385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</row>
    <row r="180" spans="1:28" ht="12.5" customHeight="1">
      <c r="B180" s="386"/>
      <c r="C180" s="387"/>
      <c r="D180" s="387"/>
      <c r="E180" s="387"/>
      <c r="F180" s="387"/>
      <c r="G180" s="387"/>
      <c r="H180" s="387"/>
      <c r="I180" s="387"/>
      <c r="J180" s="387"/>
      <c r="K180" s="387"/>
      <c r="L180" s="387"/>
      <c r="M180" s="387"/>
      <c r="N180" s="387"/>
      <c r="O180" s="387"/>
      <c r="P180" s="388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</row>
    <row r="181" spans="1:28" ht="12.5" customHeight="1">
      <c r="B181" s="386"/>
      <c r="C181" s="387"/>
      <c r="D181" s="387"/>
      <c r="E181" s="387"/>
      <c r="F181" s="387"/>
      <c r="G181" s="387"/>
      <c r="H181" s="387"/>
      <c r="I181" s="387"/>
      <c r="J181" s="387"/>
      <c r="K181" s="387"/>
      <c r="L181" s="387"/>
      <c r="M181" s="387"/>
      <c r="N181" s="387"/>
      <c r="O181" s="387"/>
      <c r="P181" s="388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</row>
    <row r="182" spans="1:28" ht="12.5" customHeight="1">
      <c r="B182" s="386"/>
      <c r="C182" s="387"/>
      <c r="D182" s="387"/>
      <c r="E182" s="387"/>
      <c r="F182" s="387"/>
      <c r="G182" s="387"/>
      <c r="H182" s="387"/>
      <c r="I182" s="387"/>
      <c r="J182" s="387"/>
      <c r="K182" s="387"/>
      <c r="L182" s="387"/>
      <c r="M182" s="387"/>
      <c r="N182" s="387"/>
      <c r="O182" s="387"/>
      <c r="P182" s="388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</row>
    <row r="183" spans="1:28" ht="12.5" customHeight="1">
      <c r="B183" s="386"/>
      <c r="C183" s="387"/>
      <c r="D183" s="387"/>
      <c r="E183" s="387"/>
      <c r="F183" s="387"/>
      <c r="G183" s="387"/>
      <c r="H183" s="387"/>
      <c r="I183" s="387"/>
      <c r="J183" s="387"/>
      <c r="K183" s="387"/>
      <c r="L183" s="387"/>
      <c r="M183" s="387"/>
      <c r="N183" s="387"/>
      <c r="O183" s="387"/>
      <c r="P183" s="388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</row>
    <row r="184" spans="1:28" ht="12.5" customHeight="1">
      <c r="B184" s="386"/>
      <c r="C184" s="387"/>
      <c r="D184" s="387"/>
      <c r="E184" s="387"/>
      <c r="F184" s="387"/>
      <c r="G184" s="387"/>
      <c r="H184" s="387"/>
      <c r="I184" s="387"/>
      <c r="J184" s="387"/>
      <c r="K184" s="387"/>
      <c r="L184" s="387"/>
      <c r="M184" s="387"/>
      <c r="N184" s="387"/>
      <c r="O184" s="387"/>
      <c r="P184" s="388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</row>
    <row r="185" spans="1:28" ht="12.5" customHeight="1">
      <c r="B185" s="386"/>
      <c r="C185" s="387"/>
      <c r="D185" s="387"/>
      <c r="E185" s="387"/>
      <c r="F185" s="387"/>
      <c r="G185" s="387"/>
      <c r="H185" s="387"/>
      <c r="I185" s="387"/>
      <c r="J185" s="387"/>
      <c r="K185" s="387"/>
      <c r="L185" s="387"/>
      <c r="M185" s="387"/>
      <c r="N185" s="387"/>
      <c r="O185" s="387"/>
      <c r="P185" s="388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</row>
    <row r="186" spans="1:28" ht="12.5" customHeight="1">
      <c r="B186" s="386"/>
      <c r="C186" s="387"/>
      <c r="D186" s="387"/>
      <c r="E186" s="387"/>
      <c r="F186" s="387"/>
      <c r="G186" s="387"/>
      <c r="H186" s="387"/>
      <c r="I186" s="387"/>
      <c r="J186" s="387"/>
      <c r="K186" s="387"/>
      <c r="L186" s="387"/>
      <c r="M186" s="387"/>
      <c r="N186" s="387"/>
      <c r="O186" s="387"/>
      <c r="P186" s="388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</row>
    <row r="187" spans="1:28" ht="12.5" customHeight="1">
      <c r="B187" s="386"/>
      <c r="C187" s="387"/>
      <c r="D187" s="387"/>
      <c r="E187" s="387"/>
      <c r="F187" s="387"/>
      <c r="G187" s="387"/>
      <c r="H187" s="387"/>
      <c r="I187" s="387"/>
      <c r="J187" s="387"/>
      <c r="K187" s="387"/>
      <c r="L187" s="387"/>
      <c r="M187" s="387"/>
      <c r="N187" s="387"/>
      <c r="O187" s="387"/>
      <c r="P187" s="388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</row>
    <row r="188" spans="1:28" ht="12.5" customHeight="1">
      <c r="B188" s="389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1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</row>
    <row r="189" spans="1:28" ht="15" thickBot="1"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</row>
    <row r="190" spans="1:28" s="176" customFormat="1" ht="18.75" customHeight="1">
      <c r="A190" s="444" t="s">
        <v>205</v>
      </c>
      <c r="B190" s="369" t="str">
        <f>IF(FaceSheet!O17="","",FaceSheet!O17)</f>
        <v/>
      </c>
      <c r="C190" s="366" t="str">
        <f t="shared" ref="C190:X190" si="6">IF(D190="","",D190/2)</f>
        <v/>
      </c>
      <c r="D190" s="366" t="str">
        <f t="shared" si="6"/>
        <v/>
      </c>
      <c r="E190" s="366" t="str">
        <f t="shared" si="6"/>
        <v/>
      </c>
      <c r="F190" s="366" t="str">
        <f t="shared" si="6"/>
        <v/>
      </c>
      <c r="G190" s="366" t="str">
        <f t="shared" si="6"/>
        <v/>
      </c>
      <c r="H190" s="366" t="str">
        <f t="shared" si="6"/>
        <v/>
      </c>
      <c r="I190" s="366" t="str">
        <f t="shared" si="6"/>
        <v/>
      </c>
      <c r="J190" s="366" t="str">
        <f t="shared" si="6"/>
        <v/>
      </c>
      <c r="K190" s="366" t="str">
        <f t="shared" si="6"/>
        <v/>
      </c>
      <c r="L190" s="366" t="str">
        <f t="shared" si="6"/>
        <v/>
      </c>
      <c r="M190" s="366" t="str">
        <f t="shared" si="6"/>
        <v/>
      </c>
      <c r="N190" s="366" t="str">
        <f t="shared" si="6"/>
        <v/>
      </c>
      <c r="O190" s="366" t="str">
        <f t="shared" si="6"/>
        <v/>
      </c>
      <c r="P190" s="366" t="str">
        <f t="shared" si="6"/>
        <v/>
      </c>
      <c r="Q190" s="366" t="str">
        <f t="shared" si="6"/>
        <v/>
      </c>
      <c r="R190" s="366" t="str">
        <f t="shared" si="6"/>
        <v/>
      </c>
      <c r="S190" s="366" t="str">
        <f t="shared" si="6"/>
        <v/>
      </c>
      <c r="T190" s="366" t="str">
        <f t="shared" si="6"/>
        <v/>
      </c>
      <c r="U190" s="366" t="str">
        <f t="shared" si="6"/>
        <v/>
      </c>
      <c r="V190" s="366" t="str">
        <f t="shared" si="6"/>
        <v/>
      </c>
      <c r="W190" s="366" t="str">
        <f t="shared" si="6"/>
        <v/>
      </c>
      <c r="X190" s="366" t="str">
        <f t="shared" si="6"/>
        <v/>
      </c>
      <c r="Y190" s="366" t="str">
        <f>IF(Z190="","",Z190/2)</f>
        <v/>
      </c>
      <c r="Z190" s="367" t="str">
        <f>IF(FaceSheet!O17="","",IF(FaceSheet!O17="ddw",FaceSheet!K17*1000/50,FaceSheet!K17))</f>
        <v/>
      </c>
      <c r="AA190" s="232" t="s">
        <v>204</v>
      </c>
      <c r="AB190" s="232"/>
    </row>
    <row r="191" spans="1:28" s="176" customFormat="1" ht="18" customHeight="1" thickBot="1">
      <c r="A191" s="445"/>
      <c r="B191" s="365" t="str">
        <f>IFERROR(HLOOKUP(B190,'Result Format 2'!$C$101:$M$102,2,0),"")</f>
        <v/>
      </c>
      <c r="C191" s="229" t="str">
        <f>IFERROR(HLOOKUP(C190,'Result Format 2'!$C$101:$M$102,2,0),"")</f>
        <v/>
      </c>
      <c r="D191" s="229" t="str">
        <f>IFERROR(HLOOKUP(D190,'Result Format 2'!$C$101:$M$102,2,0),"")</f>
        <v/>
      </c>
      <c r="E191" s="229" t="str">
        <f>IFERROR(HLOOKUP(E190,'Result Format 2'!$C$101:$M$102,2,0),"")</f>
        <v/>
      </c>
      <c r="F191" s="229" t="str">
        <f>IFERROR(HLOOKUP(F190,'Result Format 2'!$C$101:$M$102,2,0),"")</f>
        <v/>
      </c>
      <c r="G191" s="229" t="str">
        <f>IFERROR(HLOOKUP(G190,'Result Format 2'!$C$101:$M$102,2,0),"")</f>
        <v/>
      </c>
      <c r="H191" s="229" t="str">
        <f>IFERROR(HLOOKUP(H190,'Result Format 2'!$C$101:$M$102,2,0),"")</f>
        <v/>
      </c>
      <c r="I191" s="229" t="str">
        <f>IFERROR(HLOOKUP(I190,'Result Format 2'!$C$101:$M$102,2,0),"")</f>
        <v/>
      </c>
      <c r="J191" s="229" t="str">
        <f>IFERROR(HLOOKUP(J190,'Result Format 2'!$C$101:$M$102,2,0),"")</f>
        <v/>
      </c>
      <c r="K191" s="229" t="str">
        <f>IFERROR(HLOOKUP(K190,'Result Format 2'!$C$101:$M$102,2,0),"")</f>
        <v/>
      </c>
      <c r="L191" s="229" t="str">
        <f>IFERROR(HLOOKUP(L190,'Result Format 2'!$C$101:$M$102,2,0),"")</f>
        <v/>
      </c>
      <c r="M191" s="229" t="str">
        <f>IFERROR(HLOOKUP(M190,'Result Format 2'!$C$101:$M$102,2,0),"")</f>
        <v/>
      </c>
      <c r="N191" s="229" t="str">
        <f>IFERROR(HLOOKUP(N190,'Result Format 2'!$C$101:$M$102,2,0),"")</f>
        <v/>
      </c>
      <c r="O191" s="229" t="str">
        <f>IFERROR(HLOOKUP(O190,'Result Format 2'!$C$101:$M$102,2,0),"")</f>
        <v/>
      </c>
      <c r="P191" s="229" t="str">
        <f>IFERROR(HLOOKUP(P190,'Result Format 2'!$C$101:$M$102,2,0),"")</f>
        <v/>
      </c>
      <c r="Q191" s="229" t="str">
        <f>IFERROR(HLOOKUP(Q190,'Result Format 2'!$C$101:$M$102,2,0),"")</f>
        <v/>
      </c>
      <c r="R191" s="229" t="str">
        <f>IFERROR(HLOOKUP(R190,'Result Format 2'!$C$101:$M$102,2,0),"")</f>
        <v/>
      </c>
      <c r="S191" s="229" t="str">
        <f>IFERROR(HLOOKUP(S190,'Result Format 2'!$C$101:$M$102,2,0),"")</f>
        <v/>
      </c>
      <c r="T191" s="229" t="str">
        <f>IFERROR(HLOOKUP(T190,'Result Format 2'!$C$101:$M$102,2,0),"")</f>
        <v/>
      </c>
      <c r="U191" s="229" t="str">
        <f>IFERROR(HLOOKUP(U190,'Result Format 2'!$C$101:$M$102,2,0),"")</f>
        <v/>
      </c>
      <c r="V191" s="229" t="str">
        <f>IFERROR(HLOOKUP(V190,'Result Format 2'!$C$101:$M$102,2,0),"")</f>
        <v/>
      </c>
      <c r="W191" s="229" t="str">
        <f>IFERROR(HLOOKUP(W190,'Result Format 2'!$C$101:$M$102,2,0),"")</f>
        <v/>
      </c>
      <c r="X191" s="229" t="str">
        <f>IFERROR(HLOOKUP(X190,'Result Format 2'!$C$101:$M$102,2,0),"")</f>
        <v/>
      </c>
      <c r="Y191" s="229" t="str">
        <f>IFERROR(HLOOKUP(Y190,'Result Format 2'!$C$101:$M$102,2,0),"")</f>
        <v/>
      </c>
      <c r="Z191" s="368" t="str">
        <f>IFERROR(HLOOKUP(Z190,'Result Format 2'!$C$101:$M$102,2,0),"")</f>
        <v/>
      </c>
      <c r="AA191" s="232"/>
      <c r="AB191" s="232"/>
    </row>
    <row r="192" spans="1:28" s="176" customFormat="1" ht="18.75" customHeight="1">
      <c r="A192" s="444" t="s">
        <v>153</v>
      </c>
      <c r="B192" s="369" t="str">
        <f>IF(FaceSheet!O47="","",FaceSheet!O47)</f>
        <v/>
      </c>
      <c r="C192" s="366" t="str">
        <f t="shared" ref="C192" si="7">IF(D192="","",D192/2)</f>
        <v/>
      </c>
      <c r="D192" s="366" t="str">
        <f t="shared" ref="D192" si="8">IF(E192="","",E192/2)</f>
        <v/>
      </c>
      <c r="E192" s="366" t="str">
        <f t="shared" ref="E192" si="9">IF(F192="","",F192/2)</f>
        <v/>
      </c>
      <c r="F192" s="366" t="str">
        <f t="shared" ref="F192" si="10">IF(G192="","",G192/2)</f>
        <v/>
      </c>
      <c r="G192" s="366" t="str">
        <f t="shared" ref="G192" si="11">IF(H192="","",H192/2)</f>
        <v/>
      </c>
      <c r="H192" s="366" t="str">
        <f t="shared" ref="H192" si="12">IF(I192="","",I192/2)</f>
        <v/>
      </c>
      <c r="I192" s="366" t="str">
        <f t="shared" ref="I192" si="13">IF(J192="","",J192/2)</f>
        <v/>
      </c>
      <c r="J192" s="366" t="str">
        <f t="shared" ref="J192" si="14">IF(K192="","",K192/2)</f>
        <v/>
      </c>
      <c r="K192" s="366" t="str">
        <f t="shared" ref="K192" si="15">IF(L192="","",L192/2)</f>
        <v/>
      </c>
      <c r="L192" s="366" t="str">
        <f t="shared" ref="L192" si="16">IF(M192="","",M192/2)</f>
        <v/>
      </c>
      <c r="M192" s="366" t="str">
        <f t="shared" ref="M192" si="17">IF(N192="","",N192/2)</f>
        <v/>
      </c>
      <c r="N192" s="366" t="str">
        <f t="shared" ref="N192" si="18">IF(O192="","",O192/2)</f>
        <v/>
      </c>
      <c r="O192" s="366" t="str">
        <f t="shared" ref="O192" si="19">IF(P192="","",P192/2)</f>
        <v/>
      </c>
      <c r="P192" s="366" t="str">
        <f t="shared" ref="P192" si="20">IF(Q192="","",Q192/2)</f>
        <v/>
      </c>
      <c r="Q192" s="366" t="str">
        <f t="shared" ref="Q192" si="21">IF(R192="","",R192/2)</f>
        <v/>
      </c>
      <c r="R192" s="366" t="str">
        <f t="shared" ref="R192" si="22">IF(S192="","",S192/2)</f>
        <v/>
      </c>
      <c r="S192" s="366" t="str">
        <f t="shared" ref="S192" si="23">IF(T192="","",T192/2)</f>
        <v/>
      </c>
      <c r="T192" s="366" t="str">
        <f t="shared" ref="T192" si="24">IF(U192="","",U192/2)</f>
        <v/>
      </c>
      <c r="U192" s="366" t="str">
        <f t="shared" ref="U192" si="25">IF(V192="","",V192/2)</f>
        <v/>
      </c>
      <c r="V192" s="366" t="str">
        <f t="shared" ref="V192" si="26">IF(W192="","",W192/2)</f>
        <v/>
      </c>
      <c r="W192" s="366" t="str">
        <f t="shared" ref="W192" si="27">IF(X192="","",X192/2)</f>
        <v/>
      </c>
      <c r="X192" s="366" t="str">
        <f t="shared" ref="X192" si="28">IF(Y192="","",Y192/2)</f>
        <v/>
      </c>
      <c r="Y192" s="366" t="str">
        <f>IF(Z192="","",Z192/2)</f>
        <v/>
      </c>
      <c r="Z192" s="367" t="str">
        <f>IF(FaceSheet!O47="","",IF(FaceSheet!O47="ddw",FaceSheet!K47*1000/50,FaceSheet!K47))</f>
        <v/>
      </c>
      <c r="AA192" s="232" t="s">
        <v>204</v>
      </c>
      <c r="AB192" s="232"/>
    </row>
    <row r="193" spans="1:28" s="176" customFormat="1" ht="18" customHeight="1" thickBot="1">
      <c r="A193" s="445"/>
      <c r="B193" s="365" t="str">
        <f>IFERROR(HLOOKUP(B192,'Result Format 2'!$V$101:$AF$102,2,0),"")</f>
        <v/>
      </c>
      <c r="C193" s="229" t="str">
        <f>IFERROR(HLOOKUP(C192,'Result Format 2'!$V$101:$AF$102,2,0),"")</f>
        <v/>
      </c>
      <c r="D193" s="229" t="str">
        <f>IFERROR(HLOOKUP(D192,'Result Format 2'!$V$101:$AF$102,2,0),"")</f>
        <v/>
      </c>
      <c r="E193" s="229" t="str">
        <f>IFERROR(HLOOKUP(E192,'Result Format 2'!$V$101:$AF$102,2,0),"")</f>
        <v/>
      </c>
      <c r="F193" s="229" t="str">
        <f>IFERROR(HLOOKUP(F192,'Result Format 2'!$V$101:$AF$102,2,0),"")</f>
        <v/>
      </c>
      <c r="G193" s="229" t="str">
        <f>IFERROR(HLOOKUP(G192,'Result Format 2'!$V$101:$AF$102,2,0),"")</f>
        <v/>
      </c>
      <c r="H193" s="229" t="str">
        <f>IFERROR(HLOOKUP(H192,'Result Format 2'!$V$101:$AF$102,2,0),"")</f>
        <v/>
      </c>
      <c r="I193" s="229" t="str">
        <f>IFERROR(HLOOKUP(I192,'Result Format 2'!$V$101:$AF$102,2,0),"")</f>
        <v/>
      </c>
      <c r="J193" s="229" t="str">
        <f>IFERROR(HLOOKUP(J192,'Result Format 2'!$V$101:$AF$102,2,0),"")</f>
        <v/>
      </c>
      <c r="K193" s="229" t="str">
        <f>IFERROR(HLOOKUP(K192,'Result Format 2'!$V$101:$AF$102,2,0),"")</f>
        <v/>
      </c>
      <c r="L193" s="229" t="str">
        <f>IFERROR(HLOOKUP(L192,'Result Format 2'!$V$101:$AF$102,2,0),"")</f>
        <v/>
      </c>
      <c r="M193" s="229" t="str">
        <f>IFERROR(HLOOKUP(M192,'Result Format 2'!$V$101:$AF$102,2,0),"")</f>
        <v/>
      </c>
      <c r="N193" s="229" t="str">
        <f>IFERROR(HLOOKUP(N192,'Result Format 2'!$V$101:$AF$102,2,0),"")</f>
        <v/>
      </c>
      <c r="O193" s="229" t="str">
        <f>IFERROR(HLOOKUP(O192,'Result Format 2'!$V$101:$AF$102,2,0),"")</f>
        <v/>
      </c>
      <c r="P193" s="229" t="str">
        <f>IFERROR(HLOOKUP(P192,'Result Format 2'!$V$101:$AF$102,2,0),"")</f>
        <v/>
      </c>
      <c r="Q193" s="229" t="str">
        <f>IFERROR(HLOOKUP(Q192,'Result Format 2'!$V$101:$AF$102,2,0),"")</f>
        <v/>
      </c>
      <c r="R193" s="229" t="str">
        <f>IFERROR(HLOOKUP(R192,'Result Format 2'!$V$101:$AF$102,2,0),"")</f>
        <v/>
      </c>
      <c r="S193" s="229" t="str">
        <f>IFERROR(HLOOKUP(S192,'Result Format 2'!$V$101:$AF$102,2,0),"")</f>
        <v/>
      </c>
      <c r="T193" s="229" t="str">
        <f>IFERROR(HLOOKUP(T192,'Result Format 2'!$V$101:$AF$102,2,0),"")</f>
        <v/>
      </c>
      <c r="U193" s="229" t="str">
        <f>IFERROR(HLOOKUP(U192,'Result Format 2'!$V$101:$AF$102,2,0),"")</f>
        <v/>
      </c>
      <c r="V193" s="229" t="str">
        <f>IFERROR(HLOOKUP(V192,'Result Format 2'!$V$101:$AF$102,2,0),"")</f>
        <v/>
      </c>
      <c r="W193" s="229" t="str">
        <f>IFERROR(HLOOKUP(W192,'Result Format 2'!$V$101:$AF$102,2,0),"")</f>
        <v/>
      </c>
      <c r="X193" s="229" t="str">
        <f>IFERROR(HLOOKUP(X192,'Result Format 2'!$V$101:$AF$102,2,0),"")</f>
        <v/>
      </c>
      <c r="Y193" s="229" t="str">
        <f>IFERROR(HLOOKUP(Y192,'Result Format 2'!$V$101:$AF$102,2,0),"")</f>
        <v/>
      </c>
      <c r="Z193" s="368" t="str">
        <f>IFERROR(HLOOKUP(Z192,'Result Format 2'!$V$101:$AF$102,2,0),"")</f>
        <v/>
      </c>
      <c r="AA193" s="232"/>
      <c r="AB193" s="232"/>
    </row>
    <row r="194" spans="1:28" s="176" customFormat="1" ht="18.75" customHeight="1">
      <c r="A194" s="444" t="s">
        <v>154</v>
      </c>
      <c r="B194" s="369" t="str">
        <f>IF(FaceSheet!O77="","",FaceSheet!O77)</f>
        <v/>
      </c>
      <c r="C194" s="366" t="str">
        <f t="shared" ref="C194" si="29">IF(D194="","",D194/2)</f>
        <v/>
      </c>
      <c r="D194" s="366" t="str">
        <f t="shared" ref="D194" si="30">IF(E194="","",E194/2)</f>
        <v/>
      </c>
      <c r="E194" s="366" t="str">
        <f t="shared" ref="E194" si="31">IF(F194="","",F194/2)</f>
        <v/>
      </c>
      <c r="F194" s="366" t="str">
        <f t="shared" ref="F194" si="32">IF(G194="","",G194/2)</f>
        <v/>
      </c>
      <c r="G194" s="366" t="str">
        <f t="shared" ref="G194" si="33">IF(H194="","",H194/2)</f>
        <v/>
      </c>
      <c r="H194" s="366" t="str">
        <f t="shared" ref="H194" si="34">IF(I194="","",I194/2)</f>
        <v/>
      </c>
      <c r="I194" s="366" t="str">
        <f t="shared" ref="I194" si="35">IF(J194="","",J194/2)</f>
        <v/>
      </c>
      <c r="J194" s="366" t="str">
        <f t="shared" ref="J194" si="36">IF(K194="","",K194/2)</f>
        <v/>
      </c>
      <c r="K194" s="366" t="str">
        <f t="shared" ref="K194" si="37">IF(L194="","",L194/2)</f>
        <v/>
      </c>
      <c r="L194" s="366" t="str">
        <f t="shared" ref="L194" si="38">IF(M194="","",M194/2)</f>
        <v/>
      </c>
      <c r="M194" s="366" t="str">
        <f t="shared" ref="M194" si="39">IF(N194="","",N194/2)</f>
        <v/>
      </c>
      <c r="N194" s="366" t="str">
        <f t="shared" ref="N194" si="40">IF(O194="","",O194/2)</f>
        <v/>
      </c>
      <c r="O194" s="366" t="str">
        <f t="shared" ref="O194" si="41">IF(P194="","",P194/2)</f>
        <v/>
      </c>
      <c r="P194" s="366" t="str">
        <f t="shared" ref="P194" si="42">IF(Q194="","",Q194/2)</f>
        <v/>
      </c>
      <c r="Q194" s="366" t="str">
        <f t="shared" ref="Q194" si="43">IF(R194="","",R194/2)</f>
        <v/>
      </c>
      <c r="R194" s="366" t="str">
        <f t="shared" ref="R194" si="44">IF(S194="","",S194/2)</f>
        <v/>
      </c>
      <c r="S194" s="366" t="str">
        <f t="shared" ref="S194" si="45">IF(T194="","",T194/2)</f>
        <v/>
      </c>
      <c r="T194" s="366" t="str">
        <f t="shared" ref="T194" si="46">IF(U194="","",U194/2)</f>
        <v/>
      </c>
      <c r="U194" s="366" t="str">
        <f t="shared" ref="U194" si="47">IF(V194="","",V194/2)</f>
        <v/>
      </c>
      <c r="V194" s="366" t="str">
        <f t="shared" ref="V194" si="48">IF(W194="","",W194/2)</f>
        <v/>
      </c>
      <c r="W194" s="366" t="str">
        <f t="shared" ref="W194" si="49">IF(X194="","",X194/2)</f>
        <v/>
      </c>
      <c r="X194" s="366" t="str">
        <f t="shared" ref="X194" si="50">IF(Y194="","",Y194/2)</f>
        <v/>
      </c>
      <c r="Y194" s="366" t="str">
        <f>IF(Z194="","",Z194/2)</f>
        <v/>
      </c>
      <c r="Z194" s="367" t="str">
        <f>IF(FaceSheet!O77="","",IF(FaceSheet!O77="ddw",FaceSheet!K77*1000/50,FaceSheet!K77))</f>
        <v/>
      </c>
      <c r="AA194" s="232" t="s">
        <v>204</v>
      </c>
      <c r="AB194" s="232"/>
    </row>
    <row r="195" spans="1:28" s="176" customFormat="1" ht="18" customHeight="1" thickBot="1">
      <c r="A195" s="445"/>
      <c r="B195" s="365" t="str">
        <f>IFERROR(HLOOKUP(B194,'Result Format 2'!$AO$101:$AY$102,2,0),"")</f>
        <v/>
      </c>
      <c r="C195" s="229" t="str">
        <f>IFERROR(HLOOKUP(C194,'Result Format 2'!$AO$101:$AY$102,2,0),"")</f>
        <v/>
      </c>
      <c r="D195" s="229" t="str">
        <f>IFERROR(HLOOKUP(D194,'Result Format 2'!$AO$101:$AY$102,2,0),"")</f>
        <v/>
      </c>
      <c r="E195" s="229" t="str">
        <f>IFERROR(HLOOKUP(E194,'Result Format 2'!$AO$101:$AY$102,2,0),"")</f>
        <v/>
      </c>
      <c r="F195" s="229" t="str">
        <f>IFERROR(HLOOKUP(F194,'Result Format 2'!$AO$101:$AY$102,2,0),"")</f>
        <v/>
      </c>
      <c r="G195" s="229" t="str">
        <f>IFERROR(HLOOKUP(G194,'Result Format 2'!$AO$101:$AY$102,2,0),"")</f>
        <v/>
      </c>
      <c r="H195" s="229" t="str">
        <f>IFERROR(HLOOKUP(H194,'Result Format 2'!$AO$101:$AY$102,2,0),"")</f>
        <v/>
      </c>
      <c r="I195" s="229" t="str">
        <f>IFERROR(HLOOKUP(I194,'Result Format 2'!$AO$101:$AY$102,2,0),"")</f>
        <v/>
      </c>
      <c r="J195" s="229" t="str">
        <f>IFERROR(HLOOKUP(J194,'Result Format 2'!$AO$101:$AY$102,2,0),"")</f>
        <v/>
      </c>
      <c r="K195" s="229" t="str">
        <f>IFERROR(HLOOKUP(K194,'Result Format 2'!$AO$101:$AY$102,2,0),"")</f>
        <v/>
      </c>
      <c r="L195" s="229" t="str">
        <f>IFERROR(HLOOKUP(L194,'Result Format 2'!$AO$101:$AY$102,2,0),"")</f>
        <v/>
      </c>
      <c r="M195" s="229" t="str">
        <f>IFERROR(HLOOKUP(M194,'Result Format 2'!$AO$101:$AY$102,2,0),"")</f>
        <v/>
      </c>
      <c r="N195" s="229" t="str">
        <f>IFERROR(HLOOKUP(N194,'Result Format 2'!$AO$101:$AY$102,2,0),"")</f>
        <v/>
      </c>
      <c r="O195" s="229" t="str">
        <f>IFERROR(HLOOKUP(O194,'Result Format 2'!$AO$101:$AY$102,2,0),"")</f>
        <v/>
      </c>
      <c r="P195" s="229" t="str">
        <f>IFERROR(HLOOKUP(P194,'Result Format 2'!$AO$101:$AY$102,2,0),"")</f>
        <v/>
      </c>
      <c r="Q195" s="229" t="str">
        <f>IFERROR(HLOOKUP(Q194,'Result Format 2'!$AO$101:$AY$102,2,0),"")</f>
        <v/>
      </c>
      <c r="R195" s="229" t="str">
        <f>IFERROR(HLOOKUP(R194,'Result Format 2'!$AO$101:$AY$102,2,0),"")</f>
        <v/>
      </c>
      <c r="S195" s="229" t="str">
        <f>IFERROR(HLOOKUP(S194,'Result Format 2'!$AO$101:$AY$102,2,0),"")</f>
        <v/>
      </c>
      <c r="T195" s="229" t="str">
        <f>IFERROR(HLOOKUP(T194,'Result Format 2'!$AO$101:$AY$102,2,0),"")</f>
        <v/>
      </c>
      <c r="U195" s="229" t="str">
        <f>IFERROR(HLOOKUP(U194,'Result Format 2'!$AO$101:$AY$102,2,0),"")</f>
        <v/>
      </c>
      <c r="V195" s="229" t="str">
        <f>IFERROR(HLOOKUP(V194,'Result Format 2'!$AO$101:$AY$102,2,0),"")</f>
        <v/>
      </c>
      <c r="W195" s="229" t="str">
        <f>IFERROR(HLOOKUP(W194,'Result Format 2'!$AO$101:$AY$102,2,0),"")</f>
        <v/>
      </c>
      <c r="X195" s="229" t="str">
        <f>IFERROR(HLOOKUP(X194,'Result Format 2'!$AO$101:$AY$102,2,0),"")</f>
        <v/>
      </c>
      <c r="Y195" s="229" t="str">
        <f>IFERROR(HLOOKUP(Y194,'Result Format 2'!$AO$101:$AY$102,2,0),"")</f>
        <v/>
      </c>
      <c r="Z195" s="368" t="str">
        <f>IFERROR(HLOOKUP(Z194,'Result Format 2'!$AO$101:$AY$102,2,0),"")</f>
        <v/>
      </c>
      <c r="AA195" s="232"/>
      <c r="AB195" s="232"/>
    </row>
    <row r="196" spans="1:28" s="176" customFormat="1" ht="18.75" customHeight="1">
      <c r="A196" s="444" t="s">
        <v>155</v>
      </c>
      <c r="B196" s="369" t="str">
        <f>IF(FaceSheet!O107="","",FaceSheet!O107)</f>
        <v/>
      </c>
      <c r="C196" s="366" t="str">
        <f t="shared" ref="C196" si="51">IF(D196="","",D196/2)</f>
        <v/>
      </c>
      <c r="D196" s="366" t="str">
        <f t="shared" ref="D196" si="52">IF(E196="","",E196/2)</f>
        <v/>
      </c>
      <c r="E196" s="366" t="str">
        <f t="shared" ref="E196" si="53">IF(F196="","",F196/2)</f>
        <v/>
      </c>
      <c r="F196" s="366" t="str">
        <f t="shared" ref="F196" si="54">IF(G196="","",G196/2)</f>
        <v/>
      </c>
      <c r="G196" s="366" t="str">
        <f t="shared" ref="G196" si="55">IF(H196="","",H196/2)</f>
        <v/>
      </c>
      <c r="H196" s="366" t="str">
        <f t="shared" ref="H196" si="56">IF(I196="","",I196/2)</f>
        <v/>
      </c>
      <c r="I196" s="366" t="str">
        <f t="shared" ref="I196" si="57">IF(J196="","",J196/2)</f>
        <v/>
      </c>
      <c r="J196" s="366" t="str">
        <f t="shared" ref="J196" si="58">IF(K196="","",K196/2)</f>
        <v/>
      </c>
      <c r="K196" s="366" t="str">
        <f t="shared" ref="K196" si="59">IF(L196="","",L196/2)</f>
        <v/>
      </c>
      <c r="L196" s="366" t="str">
        <f t="shared" ref="L196" si="60">IF(M196="","",M196/2)</f>
        <v/>
      </c>
      <c r="M196" s="366" t="str">
        <f t="shared" ref="M196" si="61">IF(N196="","",N196/2)</f>
        <v/>
      </c>
      <c r="N196" s="366" t="str">
        <f t="shared" ref="N196" si="62">IF(O196="","",O196/2)</f>
        <v/>
      </c>
      <c r="O196" s="366" t="str">
        <f t="shared" ref="O196" si="63">IF(P196="","",P196/2)</f>
        <v/>
      </c>
      <c r="P196" s="366" t="str">
        <f t="shared" ref="P196" si="64">IF(Q196="","",Q196/2)</f>
        <v/>
      </c>
      <c r="Q196" s="366" t="str">
        <f t="shared" ref="Q196" si="65">IF(R196="","",R196/2)</f>
        <v/>
      </c>
      <c r="R196" s="366" t="str">
        <f t="shared" ref="R196" si="66">IF(S196="","",S196/2)</f>
        <v/>
      </c>
      <c r="S196" s="366" t="str">
        <f t="shared" ref="S196" si="67">IF(T196="","",T196/2)</f>
        <v/>
      </c>
      <c r="T196" s="366" t="str">
        <f t="shared" ref="T196" si="68">IF(U196="","",U196/2)</f>
        <v/>
      </c>
      <c r="U196" s="366" t="str">
        <f t="shared" ref="U196" si="69">IF(V196="","",V196/2)</f>
        <v/>
      </c>
      <c r="V196" s="366" t="str">
        <f t="shared" ref="V196" si="70">IF(W196="","",W196/2)</f>
        <v/>
      </c>
      <c r="W196" s="366" t="str">
        <f t="shared" ref="W196" si="71">IF(X196="","",X196/2)</f>
        <v/>
      </c>
      <c r="X196" s="366" t="str">
        <f t="shared" ref="X196" si="72">IF(Y196="","",Y196/2)</f>
        <v/>
      </c>
      <c r="Y196" s="366" t="str">
        <f>IF(Z196="","",Z196/2)</f>
        <v/>
      </c>
      <c r="Z196" s="367" t="str">
        <f>IF(FaceSheet!O107="","",IF(FaceSheet!O107="ddw",FaceSheet!K107*1000/50,FaceSheet!K107))</f>
        <v/>
      </c>
      <c r="AA196" s="232" t="s">
        <v>204</v>
      </c>
      <c r="AB196" s="232"/>
    </row>
    <row r="197" spans="1:28" s="176" customFormat="1" ht="18" customHeight="1" thickBot="1">
      <c r="A197" s="445"/>
      <c r="B197" s="365" t="str">
        <f>IFERROR(HLOOKUP(B196,'Result Format 2'!$BH$101:$BR$102,2,0),"")</f>
        <v/>
      </c>
      <c r="C197" s="229" t="str">
        <f>IFERROR(HLOOKUP(C196,'Result Format 2'!$BH$101:$BR$102,2,0),"")</f>
        <v/>
      </c>
      <c r="D197" s="229" t="str">
        <f>IFERROR(HLOOKUP(D196,'Result Format 2'!$BH$101:$BR$102,2,0),"")</f>
        <v/>
      </c>
      <c r="E197" s="229" t="str">
        <f>IFERROR(HLOOKUP(E196,'Result Format 2'!$BH$101:$BR$102,2,0),"")</f>
        <v/>
      </c>
      <c r="F197" s="229" t="str">
        <f>IFERROR(HLOOKUP(F196,'Result Format 2'!$BH$101:$BR$102,2,0),"")</f>
        <v/>
      </c>
      <c r="G197" s="229" t="str">
        <f>IFERROR(HLOOKUP(G196,'Result Format 2'!$BH$101:$BR$102,2,0),"")</f>
        <v/>
      </c>
      <c r="H197" s="229" t="str">
        <f>IFERROR(HLOOKUP(H196,'Result Format 2'!$BH$101:$BR$102,2,0),"")</f>
        <v/>
      </c>
      <c r="I197" s="229" t="str">
        <f>IFERROR(HLOOKUP(I196,'Result Format 2'!$BH$101:$BR$102,2,0),"")</f>
        <v/>
      </c>
      <c r="J197" s="229" t="str">
        <f>IFERROR(HLOOKUP(J196,'Result Format 2'!$BH$101:$BR$102,2,0),"")</f>
        <v/>
      </c>
      <c r="K197" s="229" t="str">
        <f>IFERROR(HLOOKUP(K196,'Result Format 2'!$BH$101:$BR$102,2,0),"")</f>
        <v/>
      </c>
      <c r="L197" s="229" t="str">
        <f>IFERROR(HLOOKUP(L196,'Result Format 2'!$BH$101:$BR$102,2,0),"")</f>
        <v/>
      </c>
      <c r="M197" s="229" t="str">
        <f>IFERROR(HLOOKUP(M196,'Result Format 2'!$BH$101:$BR$102,2,0),"")</f>
        <v/>
      </c>
      <c r="N197" s="229" t="str">
        <f>IFERROR(HLOOKUP(N196,'Result Format 2'!$BH$101:$BR$102,2,0),"")</f>
        <v/>
      </c>
      <c r="O197" s="229" t="str">
        <f>IFERROR(HLOOKUP(O196,'Result Format 2'!$BH$101:$BR$102,2,0),"")</f>
        <v/>
      </c>
      <c r="P197" s="229" t="str">
        <f>IFERROR(HLOOKUP(P196,'Result Format 2'!$BH$101:$BR$102,2,0),"")</f>
        <v/>
      </c>
      <c r="Q197" s="229" t="str">
        <f>IFERROR(HLOOKUP(Q196,'Result Format 2'!$BH$101:$BR$102,2,0),"")</f>
        <v/>
      </c>
      <c r="R197" s="229" t="str">
        <f>IFERROR(HLOOKUP(R196,'Result Format 2'!$BH$101:$BR$102,2,0),"")</f>
        <v/>
      </c>
      <c r="S197" s="229" t="str">
        <f>IFERROR(HLOOKUP(S196,'Result Format 2'!$BH$101:$BR$102,2,0),"")</f>
        <v/>
      </c>
      <c r="T197" s="229" t="str">
        <f>IFERROR(HLOOKUP(T196,'Result Format 2'!$BH$101:$BR$102,2,0),"")</f>
        <v/>
      </c>
      <c r="U197" s="229" t="str">
        <f>IFERROR(HLOOKUP(U196,'Result Format 2'!$BH$101:$BR$102,2,0),"")</f>
        <v/>
      </c>
      <c r="V197" s="229" t="str">
        <f>IFERROR(HLOOKUP(V196,'Result Format 2'!$BH$101:$BR$102,2,0),"")</f>
        <v/>
      </c>
      <c r="W197" s="229" t="str">
        <f>IFERROR(HLOOKUP(W196,'Result Format 2'!$BH$101:$BR$102,2,0),"")</f>
        <v/>
      </c>
      <c r="X197" s="229" t="str">
        <f>IFERROR(HLOOKUP(X196,'Result Format 2'!$BH$101:$BR$102,2,0),"")</f>
        <v/>
      </c>
      <c r="Y197" s="229" t="str">
        <f>IFERROR(HLOOKUP(Y196,'Result Format 2'!$BH$101:$BR$102,2,0),"")</f>
        <v/>
      </c>
      <c r="Z197" s="368" t="str">
        <f>IFERROR(HLOOKUP(Z196,'Result Format 2'!$BH$101:$BR$102,2,0),"")</f>
        <v/>
      </c>
      <c r="AA197" s="232"/>
      <c r="AB197" s="232"/>
    </row>
    <row r="198" spans="1:28" s="176" customFormat="1" ht="18.75" customHeight="1">
      <c r="A198" s="444" t="s">
        <v>156</v>
      </c>
      <c r="B198" s="369" t="str">
        <f>IF(FaceSheet!O137="","",FaceSheet!O137)</f>
        <v/>
      </c>
      <c r="C198" s="366" t="str">
        <f t="shared" ref="C198" si="73">IF(D198="","",D198/2)</f>
        <v/>
      </c>
      <c r="D198" s="366" t="str">
        <f t="shared" ref="D198" si="74">IF(E198="","",E198/2)</f>
        <v/>
      </c>
      <c r="E198" s="366" t="str">
        <f t="shared" ref="E198" si="75">IF(F198="","",F198/2)</f>
        <v/>
      </c>
      <c r="F198" s="366" t="str">
        <f t="shared" ref="F198" si="76">IF(G198="","",G198/2)</f>
        <v/>
      </c>
      <c r="G198" s="366" t="str">
        <f t="shared" ref="G198" si="77">IF(H198="","",H198/2)</f>
        <v/>
      </c>
      <c r="H198" s="366" t="str">
        <f t="shared" ref="H198" si="78">IF(I198="","",I198/2)</f>
        <v/>
      </c>
      <c r="I198" s="366" t="str">
        <f t="shared" ref="I198" si="79">IF(J198="","",J198/2)</f>
        <v/>
      </c>
      <c r="J198" s="366" t="str">
        <f t="shared" ref="J198" si="80">IF(K198="","",K198/2)</f>
        <v/>
      </c>
      <c r="K198" s="366" t="str">
        <f t="shared" ref="K198" si="81">IF(L198="","",L198/2)</f>
        <v/>
      </c>
      <c r="L198" s="366" t="str">
        <f t="shared" ref="L198" si="82">IF(M198="","",M198/2)</f>
        <v/>
      </c>
      <c r="M198" s="366" t="str">
        <f t="shared" ref="M198" si="83">IF(N198="","",N198/2)</f>
        <v/>
      </c>
      <c r="N198" s="366" t="str">
        <f t="shared" ref="N198" si="84">IF(O198="","",O198/2)</f>
        <v/>
      </c>
      <c r="O198" s="366" t="str">
        <f t="shared" ref="O198" si="85">IF(P198="","",P198/2)</f>
        <v/>
      </c>
      <c r="P198" s="366" t="str">
        <f t="shared" ref="P198" si="86">IF(Q198="","",Q198/2)</f>
        <v/>
      </c>
      <c r="Q198" s="366" t="str">
        <f t="shared" ref="Q198" si="87">IF(R198="","",R198/2)</f>
        <v/>
      </c>
      <c r="R198" s="366" t="str">
        <f t="shared" ref="R198" si="88">IF(S198="","",S198/2)</f>
        <v/>
      </c>
      <c r="S198" s="366" t="str">
        <f t="shared" ref="S198" si="89">IF(T198="","",T198/2)</f>
        <v/>
      </c>
      <c r="T198" s="366" t="str">
        <f t="shared" ref="T198" si="90">IF(U198="","",U198/2)</f>
        <v/>
      </c>
      <c r="U198" s="366" t="str">
        <f t="shared" ref="U198" si="91">IF(V198="","",V198/2)</f>
        <v/>
      </c>
      <c r="V198" s="366" t="str">
        <f t="shared" ref="V198" si="92">IF(W198="","",W198/2)</f>
        <v/>
      </c>
      <c r="W198" s="366" t="str">
        <f t="shared" ref="W198" si="93">IF(X198="","",X198/2)</f>
        <v/>
      </c>
      <c r="X198" s="366" t="str">
        <f t="shared" ref="X198" si="94">IF(Y198="","",Y198/2)</f>
        <v/>
      </c>
      <c r="Y198" s="366" t="str">
        <f>IF(Z198="","",Z198/2)</f>
        <v/>
      </c>
      <c r="Z198" s="367" t="str">
        <f>IF(FaceSheet!O137="","",IF(FaceSheet!O137="ddw",FaceSheet!K137*1000/50,FaceSheet!K137))</f>
        <v/>
      </c>
      <c r="AA198" s="232" t="s">
        <v>204</v>
      </c>
      <c r="AB198" s="232"/>
    </row>
    <row r="199" spans="1:28" s="176" customFormat="1" ht="18" customHeight="1" thickBot="1">
      <c r="A199" s="445"/>
      <c r="B199" s="365" t="str">
        <f>IFERROR(HLOOKUP(B198,'Result Format 2'!$CA$101:$CK$102,2,0),"")</f>
        <v/>
      </c>
      <c r="C199" s="229" t="str">
        <f>IFERROR(HLOOKUP(C198,'Result Format 2'!$CA$101:$CK$102,2,0),"")</f>
        <v/>
      </c>
      <c r="D199" s="229" t="str">
        <f>IFERROR(HLOOKUP(D198,'Result Format 2'!$CA$101:$CK$102,2,0),"")</f>
        <v/>
      </c>
      <c r="E199" s="229" t="str">
        <f>IFERROR(HLOOKUP(E198,'Result Format 2'!$CA$101:$CK$102,2,0),"")</f>
        <v/>
      </c>
      <c r="F199" s="229" t="str">
        <f>IFERROR(HLOOKUP(F198,'Result Format 2'!$CA$101:$CK$102,2,0),"")</f>
        <v/>
      </c>
      <c r="G199" s="229" t="str">
        <f>IFERROR(HLOOKUP(G198,'Result Format 2'!$CA$101:$CK$102,2,0),"")</f>
        <v/>
      </c>
      <c r="H199" s="229" t="str">
        <f>IFERROR(HLOOKUP(H198,'Result Format 2'!$CA$101:$CK$102,2,0),"")</f>
        <v/>
      </c>
      <c r="I199" s="229" t="str">
        <f>IFERROR(HLOOKUP(I198,'Result Format 2'!$CA$101:$CK$102,2,0),"")</f>
        <v/>
      </c>
      <c r="J199" s="229" t="str">
        <f>IFERROR(HLOOKUP(J198,'Result Format 2'!$CA$101:$CK$102,2,0),"")</f>
        <v/>
      </c>
      <c r="K199" s="229" t="str">
        <f>IFERROR(HLOOKUP(K198,'Result Format 2'!$CA$101:$CK$102,2,0),"")</f>
        <v/>
      </c>
      <c r="L199" s="229" t="str">
        <f>IFERROR(HLOOKUP(L198,'Result Format 2'!$CA$101:$CK$102,2,0),"")</f>
        <v/>
      </c>
      <c r="M199" s="229" t="str">
        <f>IFERROR(HLOOKUP(M198,'Result Format 2'!$CA$101:$CK$102,2,0),"")</f>
        <v/>
      </c>
      <c r="N199" s="229" t="str">
        <f>IFERROR(HLOOKUP(N198,'Result Format 2'!$CA$101:$CK$102,2,0),"")</f>
        <v/>
      </c>
      <c r="O199" s="229" t="str">
        <f>IFERROR(HLOOKUP(O198,'Result Format 2'!$CA$101:$CK$102,2,0),"")</f>
        <v/>
      </c>
      <c r="P199" s="229" t="str">
        <f>IFERROR(HLOOKUP(P198,'Result Format 2'!$CA$101:$CK$102,2,0),"")</f>
        <v/>
      </c>
      <c r="Q199" s="229" t="str">
        <f>IFERROR(HLOOKUP(Q198,'Result Format 2'!$CA$101:$CK$102,2,0),"")</f>
        <v/>
      </c>
      <c r="R199" s="229" t="str">
        <f>IFERROR(HLOOKUP(R198,'Result Format 2'!$CA$101:$CK$102,2,0),"")</f>
        <v/>
      </c>
      <c r="S199" s="229" t="str">
        <f>IFERROR(HLOOKUP(S198,'Result Format 2'!$CA$101:$CK$102,2,0),"")</f>
        <v/>
      </c>
      <c r="T199" s="229" t="str">
        <f>IFERROR(HLOOKUP(T198,'Result Format 2'!$CA$101:$CK$102,2,0),"")</f>
        <v/>
      </c>
      <c r="U199" s="229" t="str">
        <f>IFERROR(HLOOKUP(U198,'Result Format 2'!$CA$101:$CK$102,2,0),"")</f>
        <v/>
      </c>
      <c r="V199" s="229" t="str">
        <f>IFERROR(HLOOKUP(V198,'Result Format 2'!$CA$101:$CK$102,2,0),"")</f>
        <v/>
      </c>
      <c r="W199" s="229" t="str">
        <f>IFERROR(HLOOKUP(W198,'Result Format 2'!$CA$101:$CK$102,2,0),"")</f>
        <v/>
      </c>
      <c r="X199" s="229" t="str">
        <f>IFERROR(HLOOKUP(X198,'Result Format 2'!$CA$101:$CK$102,2,0),"")</f>
        <v/>
      </c>
      <c r="Y199" s="229" t="str">
        <f>IFERROR(HLOOKUP(Y198,'Result Format 2'!$CA$101:$CK$102,2,0),"")</f>
        <v/>
      </c>
      <c r="Z199" s="368" t="str">
        <f>IFERROR(HLOOKUP(Z198,'Result Format 2'!$CA$101:$CK$102,2,0),"")</f>
        <v/>
      </c>
      <c r="AA199" s="232"/>
      <c r="AB199" s="232"/>
    </row>
    <row r="200" spans="1:28" s="176" customFormat="1" ht="18.75" customHeight="1">
      <c r="A200" s="444" t="s">
        <v>157</v>
      </c>
      <c r="B200" s="369" t="str">
        <f>IF(FaceSheet!O167="","",FaceSheet!O167)</f>
        <v/>
      </c>
      <c r="C200" s="366" t="str">
        <f t="shared" ref="C200" si="95">IF(D200="","",D200/2)</f>
        <v/>
      </c>
      <c r="D200" s="366" t="str">
        <f t="shared" ref="D200" si="96">IF(E200="","",E200/2)</f>
        <v/>
      </c>
      <c r="E200" s="366" t="str">
        <f t="shared" ref="E200" si="97">IF(F200="","",F200/2)</f>
        <v/>
      </c>
      <c r="F200" s="366" t="str">
        <f t="shared" ref="F200" si="98">IF(G200="","",G200/2)</f>
        <v/>
      </c>
      <c r="G200" s="366" t="str">
        <f t="shared" ref="G200" si="99">IF(H200="","",H200/2)</f>
        <v/>
      </c>
      <c r="H200" s="366" t="str">
        <f t="shared" ref="H200" si="100">IF(I200="","",I200/2)</f>
        <v/>
      </c>
      <c r="I200" s="366" t="str">
        <f t="shared" ref="I200" si="101">IF(J200="","",J200/2)</f>
        <v/>
      </c>
      <c r="J200" s="366" t="str">
        <f t="shared" ref="J200" si="102">IF(K200="","",K200/2)</f>
        <v/>
      </c>
      <c r="K200" s="366" t="str">
        <f t="shared" ref="K200" si="103">IF(L200="","",L200/2)</f>
        <v/>
      </c>
      <c r="L200" s="366" t="str">
        <f t="shared" ref="L200" si="104">IF(M200="","",M200/2)</f>
        <v/>
      </c>
      <c r="M200" s="366" t="str">
        <f t="shared" ref="M200" si="105">IF(N200="","",N200/2)</f>
        <v/>
      </c>
      <c r="N200" s="366" t="str">
        <f t="shared" ref="N200" si="106">IF(O200="","",O200/2)</f>
        <v/>
      </c>
      <c r="O200" s="366" t="str">
        <f t="shared" ref="O200" si="107">IF(P200="","",P200/2)</f>
        <v/>
      </c>
      <c r="P200" s="366" t="str">
        <f t="shared" ref="P200" si="108">IF(Q200="","",Q200/2)</f>
        <v/>
      </c>
      <c r="Q200" s="366" t="str">
        <f t="shared" ref="Q200" si="109">IF(R200="","",R200/2)</f>
        <v/>
      </c>
      <c r="R200" s="366" t="str">
        <f t="shared" ref="R200" si="110">IF(S200="","",S200/2)</f>
        <v/>
      </c>
      <c r="S200" s="366" t="str">
        <f t="shared" ref="S200" si="111">IF(T200="","",T200/2)</f>
        <v/>
      </c>
      <c r="T200" s="366" t="str">
        <f t="shared" ref="T200" si="112">IF(U200="","",U200/2)</f>
        <v/>
      </c>
      <c r="U200" s="366" t="str">
        <f t="shared" ref="U200" si="113">IF(V200="","",V200/2)</f>
        <v/>
      </c>
      <c r="V200" s="366" t="str">
        <f t="shared" ref="V200" si="114">IF(W200="","",W200/2)</f>
        <v/>
      </c>
      <c r="W200" s="366" t="str">
        <f t="shared" ref="W200" si="115">IF(X200="","",X200/2)</f>
        <v/>
      </c>
      <c r="X200" s="366" t="str">
        <f t="shared" ref="X200" si="116">IF(Y200="","",Y200/2)</f>
        <v/>
      </c>
      <c r="Y200" s="366" t="str">
        <f>IF(Z200="","",Z200/2)</f>
        <v/>
      </c>
      <c r="Z200" s="367" t="str">
        <f>IF(FaceSheet!O167="","",IF(FaceSheet!O167="ddw",FaceSheet!K167*1000/50,FaceSheet!K167))</f>
        <v/>
      </c>
      <c r="AA200" s="232" t="s">
        <v>204</v>
      </c>
      <c r="AB200" s="232"/>
    </row>
    <row r="201" spans="1:28" s="176" customFormat="1" ht="19.5" customHeight="1" thickBot="1">
      <c r="A201" s="445"/>
      <c r="B201" s="365" t="str">
        <f>IFERROR(HLOOKUP(B200,'Result Format 2'!$CT$101:$DD$102,2,0),"")</f>
        <v/>
      </c>
      <c r="C201" s="229" t="str">
        <f>IFERROR(HLOOKUP(C200,'Result Format 2'!$CT$101:$DD$102,2,0),"")</f>
        <v/>
      </c>
      <c r="D201" s="229" t="str">
        <f>IFERROR(HLOOKUP(D200,'Result Format 2'!$CT$101:$DD$102,2,0),"")</f>
        <v/>
      </c>
      <c r="E201" s="229" t="str">
        <f>IFERROR(HLOOKUP(E200,'Result Format 2'!$CT$101:$DD$102,2,0),"")</f>
        <v/>
      </c>
      <c r="F201" s="229" t="str">
        <f>IFERROR(HLOOKUP(F200,'Result Format 2'!$CT$101:$DD$102,2,0),"")</f>
        <v/>
      </c>
      <c r="G201" s="229" t="str">
        <f>IFERROR(HLOOKUP(G200,'Result Format 2'!$CT$101:$DD$102,2,0),"")</f>
        <v/>
      </c>
      <c r="H201" s="229" t="str">
        <f>IFERROR(HLOOKUP(H200,'Result Format 2'!$CT$101:$DD$102,2,0),"")</f>
        <v/>
      </c>
      <c r="I201" s="229" t="str">
        <f>IFERROR(HLOOKUP(I200,'Result Format 2'!$CT$101:$DD$102,2,0),"")</f>
        <v/>
      </c>
      <c r="J201" s="229" t="str">
        <f>IFERROR(HLOOKUP(J200,'Result Format 2'!$CT$101:$DD$102,2,0),"")</f>
        <v/>
      </c>
      <c r="K201" s="229" t="str">
        <f>IFERROR(HLOOKUP(K200,'Result Format 2'!$CT$101:$DD$102,2,0),"")</f>
        <v/>
      </c>
      <c r="L201" s="229" t="str">
        <f>IFERROR(HLOOKUP(L200,'Result Format 2'!$CT$101:$DD$102,2,0),"")</f>
        <v/>
      </c>
      <c r="M201" s="229" t="str">
        <f>IFERROR(HLOOKUP(M200,'Result Format 2'!$CT$101:$DD$102,2,0),"")</f>
        <v/>
      </c>
      <c r="N201" s="229" t="str">
        <f>IFERROR(HLOOKUP(N200,'Result Format 2'!$CT$101:$DD$102,2,0),"")</f>
        <v/>
      </c>
      <c r="O201" s="229" t="str">
        <f>IFERROR(HLOOKUP(O200,'Result Format 2'!$CT$101:$DD$102,2,0),"")</f>
        <v/>
      </c>
      <c r="P201" s="229" t="str">
        <f>IFERROR(HLOOKUP(P200,'Result Format 2'!$CT$101:$DD$102,2,0),"")</f>
        <v/>
      </c>
      <c r="Q201" s="229" t="str">
        <f>IFERROR(HLOOKUP(Q200,'Result Format 2'!$CT$101:$DD$102,2,0),"")</f>
        <v/>
      </c>
      <c r="R201" s="229" t="str">
        <f>IFERROR(HLOOKUP(R200,'Result Format 2'!$CT$101:$DD$102,2,0),"")</f>
        <v/>
      </c>
      <c r="S201" s="229" t="str">
        <f>IFERROR(HLOOKUP(S200,'Result Format 2'!$CT$101:$DD$102,2,0),"")</f>
        <v/>
      </c>
      <c r="T201" s="229" t="str">
        <f>IFERROR(HLOOKUP(T200,'Result Format 2'!$CT$101:$DD$102,2,0),"")</f>
        <v/>
      </c>
      <c r="U201" s="229" t="str">
        <f>IFERROR(HLOOKUP(U200,'Result Format 2'!$CT$101:$DD$102,2,0),"")</f>
        <v/>
      </c>
      <c r="V201" s="229" t="str">
        <f>IFERROR(HLOOKUP(V200,'Result Format 2'!$CT$101:$DD$102,2,0),"")</f>
        <v/>
      </c>
      <c r="W201" s="229" t="str">
        <f>IFERROR(HLOOKUP(W200,'Result Format 2'!$CT$101:$DD$102,2,0),"")</f>
        <v/>
      </c>
      <c r="X201" s="229" t="str">
        <f>IFERROR(HLOOKUP(X200,'Result Format 2'!$CT$101:$DD$102,2,0),"")</f>
        <v/>
      </c>
      <c r="Y201" s="229" t="str">
        <f>IFERROR(HLOOKUP(Y200,'Result Format 2'!$CT$101:$DD$102,2,0),"")</f>
        <v/>
      </c>
      <c r="Z201" s="368" t="str">
        <f>IFERROR(HLOOKUP(Z200,'Result Format 2'!$CT$101:$DD$102,2,0),"")</f>
        <v/>
      </c>
      <c r="AA201" s="232"/>
      <c r="AB201" s="232"/>
    </row>
    <row r="202" spans="1:28"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</row>
    <row r="203" spans="1:28" ht="18">
      <c r="A203" s="203">
        <f t="shared" ref="A203:A208" si="117">IF(E203="Accept",1,0)</f>
        <v>1</v>
      </c>
      <c r="B203" s="203">
        <f>IF(A203=0,"",11)</f>
        <v>11</v>
      </c>
      <c r="C203" s="218" t="s">
        <v>148</v>
      </c>
      <c r="D203" s="187"/>
      <c r="E203" s="219" t="s">
        <v>253</v>
      </c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</row>
    <row r="204" spans="1:28" ht="18">
      <c r="A204" s="203">
        <f t="shared" si="117"/>
        <v>1</v>
      </c>
      <c r="B204" s="203">
        <f>IF(A204=1,10+A203+A204,0)</f>
        <v>12</v>
      </c>
      <c r="C204" s="218" t="s">
        <v>149</v>
      </c>
      <c r="D204" s="187"/>
      <c r="E204" s="219" t="s">
        <v>253</v>
      </c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</row>
    <row r="205" spans="1:28" ht="18">
      <c r="A205" s="203">
        <f t="shared" si="117"/>
        <v>1</v>
      </c>
      <c r="B205" s="203">
        <f>IF(A205=1,10+A203+A204+A205,0)</f>
        <v>13</v>
      </c>
      <c r="C205" s="218" t="s">
        <v>150</v>
      </c>
      <c r="D205" s="187"/>
      <c r="E205" s="219" t="s">
        <v>253</v>
      </c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</row>
    <row r="206" spans="1:28" ht="18">
      <c r="A206" s="203">
        <f t="shared" si="117"/>
        <v>0</v>
      </c>
      <c r="B206" s="203">
        <f>IF(A206=1,10+A203+A204+A205+A206,0)</f>
        <v>0</v>
      </c>
      <c r="C206" s="218" t="s">
        <v>151</v>
      </c>
      <c r="D206" s="187"/>
      <c r="E206" s="219" t="s">
        <v>255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</row>
    <row r="207" spans="1:28" ht="18">
      <c r="A207" s="203">
        <f t="shared" si="117"/>
        <v>0</v>
      </c>
      <c r="B207" s="203">
        <f>IF(A207=1,10+A203+A204+A205+A206+A207,0)</f>
        <v>0</v>
      </c>
      <c r="C207" s="218" t="s">
        <v>206</v>
      </c>
      <c r="D207" s="187"/>
      <c r="E207" s="219" t="s">
        <v>255</v>
      </c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</row>
    <row r="208" spans="1:28" ht="18">
      <c r="A208" s="203">
        <f t="shared" si="117"/>
        <v>0</v>
      </c>
      <c r="B208" s="203">
        <f>IF(A208=1,10+A203+A204+A205+A206+A207+A208,0)</f>
        <v>0</v>
      </c>
      <c r="C208" s="218" t="s">
        <v>207</v>
      </c>
      <c r="D208" s="187"/>
      <c r="E208" s="219" t="s">
        <v>255</v>
      </c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</row>
    <row r="209" spans="2:28"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</row>
    <row r="210" spans="2:28"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</row>
    <row r="211" spans="2:28"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</row>
    <row r="212" spans="2:28"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</row>
    <row r="213" spans="2:28"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</row>
    <row r="214" spans="2:28"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</row>
  </sheetData>
  <mergeCells count="157">
    <mergeCell ref="A200:A201"/>
    <mergeCell ref="A198:A199"/>
    <mergeCell ref="A196:A197"/>
    <mergeCell ref="A194:A195"/>
    <mergeCell ref="A192:A193"/>
    <mergeCell ref="A190:A191"/>
    <mergeCell ref="B10:D11"/>
    <mergeCell ref="C2:O3"/>
    <mergeCell ref="B6:C7"/>
    <mergeCell ref="D6:K7"/>
    <mergeCell ref="M6:N7"/>
    <mergeCell ref="O6:P7"/>
    <mergeCell ref="B27:C28"/>
    <mergeCell ref="B29:P38"/>
    <mergeCell ref="B13:D14"/>
    <mergeCell ref="E13:H14"/>
    <mergeCell ref="J13:L14"/>
    <mergeCell ref="M13:P14"/>
    <mergeCell ref="M17:N18"/>
    <mergeCell ref="B20:B21"/>
    <mergeCell ref="P10:P11"/>
    <mergeCell ref="E10:H11"/>
    <mergeCell ref="O17:P18"/>
    <mergeCell ref="E23:E24"/>
    <mergeCell ref="H23:N24"/>
    <mergeCell ref="O23:O24"/>
    <mergeCell ref="I10:N11"/>
    <mergeCell ref="O10:O11"/>
    <mergeCell ref="B40:D41"/>
    <mergeCell ref="E40:H41"/>
    <mergeCell ref="P40:P41"/>
    <mergeCell ref="I40:N41"/>
    <mergeCell ref="O40:O41"/>
    <mergeCell ref="E17:E18"/>
    <mergeCell ref="G17:J18"/>
    <mergeCell ref="B17:D18"/>
    <mergeCell ref="K17:L18"/>
    <mergeCell ref="C20:D20"/>
    <mergeCell ref="C21:D21"/>
    <mergeCell ref="B23:D24"/>
    <mergeCell ref="F23:G24"/>
    <mergeCell ref="B50:B51"/>
    <mergeCell ref="C50:D50"/>
    <mergeCell ref="C51:D51"/>
    <mergeCell ref="B53:D54"/>
    <mergeCell ref="E53:E54"/>
    <mergeCell ref="B43:D44"/>
    <mergeCell ref="E43:H44"/>
    <mergeCell ref="J43:L44"/>
    <mergeCell ref="M43:P44"/>
    <mergeCell ref="B47:D48"/>
    <mergeCell ref="E47:E48"/>
    <mergeCell ref="G47:J48"/>
    <mergeCell ref="K47:L48"/>
    <mergeCell ref="M47:N48"/>
    <mergeCell ref="O47:P48"/>
    <mergeCell ref="B70:D71"/>
    <mergeCell ref="E70:H71"/>
    <mergeCell ref="I70:M71"/>
    <mergeCell ref="P70:P71"/>
    <mergeCell ref="B73:D74"/>
    <mergeCell ref="E73:H74"/>
    <mergeCell ref="J73:L74"/>
    <mergeCell ref="M73:P74"/>
    <mergeCell ref="H53:N54"/>
    <mergeCell ref="O53:O54"/>
    <mergeCell ref="B57:C58"/>
    <mergeCell ref="B59:P68"/>
    <mergeCell ref="F53:G54"/>
    <mergeCell ref="B87:C88"/>
    <mergeCell ref="B89:P98"/>
    <mergeCell ref="B100:D101"/>
    <mergeCell ref="E100:H101"/>
    <mergeCell ref="I100:M101"/>
    <mergeCell ref="P100:P101"/>
    <mergeCell ref="O77:P78"/>
    <mergeCell ref="B80:B81"/>
    <mergeCell ref="C80:D80"/>
    <mergeCell ref="C81:D81"/>
    <mergeCell ref="B83:D84"/>
    <mergeCell ref="E83:E84"/>
    <mergeCell ref="H83:N84"/>
    <mergeCell ref="O83:O84"/>
    <mergeCell ref="B77:D78"/>
    <mergeCell ref="E77:E78"/>
    <mergeCell ref="G77:J78"/>
    <mergeCell ref="K77:L78"/>
    <mergeCell ref="M77:N78"/>
    <mergeCell ref="F83:G84"/>
    <mergeCell ref="B110:B111"/>
    <mergeCell ref="C110:D110"/>
    <mergeCell ref="C111:D111"/>
    <mergeCell ref="B113:D114"/>
    <mergeCell ref="E113:E114"/>
    <mergeCell ref="B103:D104"/>
    <mergeCell ref="E103:H104"/>
    <mergeCell ref="J103:L104"/>
    <mergeCell ref="M103:P104"/>
    <mergeCell ref="B107:D108"/>
    <mergeCell ref="E107:E108"/>
    <mergeCell ref="G107:J108"/>
    <mergeCell ref="K107:L108"/>
    <mergeCell ref="M107:N108"/>
    <mergeCell ref="O107:P108"/>
    <mergeCell ref="B130:D131"/>
    <mergeCell ref="E130:H131"/>
    <mergeCell ref="I130:M131"/>
    <mergeCell ref="P130:P131"/>
    <mergeCell ref="B133:D134"/>
    <mergeCell ref="E133:H134"/>
    <mergeCell ref="J133:L134"/>
    <mergeCell ref="M133:P134"/>
    <mergeCell ref="H113:N114"/>
    <mergeCell ref="O113:O114"/>
    <mergeCell ref="B117:C118"/>
    <mergeCell ref="B119:P128"/>
    <mergeCell ref="F113:G114"/>
    <mergeCell ref="B147:C148"/>
    <mergeCell ref="B149:P158"/>
    <mergeCell ref="B160:D161"/>
    <mergeCell ref="E160:H161"/>
    <mergeCell ref="I160:M161"/>
    <mergeCell ref="P160:P161"/>
    <mergeCell ref="O137:P138"/>
    <mergeCell ref="B140:B141"/>
    <mergeCell ref="C140:D140"/>
    <mergeCell ref="C141:D141"/>
    <mergeCell ref="B143:D144"/>
    <mergeCell ref="E143:E144"/>
    <mergeCell ref="H143:N144"/>
    <mergeCell ref="O143:O144"/>
    <mergeCell ref="B137:D138"/>
    <mergeCell ref="E137:E138"/>
    <mergeCell ref="G137:J138"/>
    <mergeCell ref="K137:L138"/>
    <mergeCell ref="M137:N138"/>
    <mergeCell ref="F143:G144"/>
    <mergeCell ref="B163:D164"/>
    <mergeCell ref="E163:H164"/>
    <mergeCell ref="J163:L164"/>
    <mergeCell ref="M163:P164"/>
    <mergeCell ref="B167:D168"/>
    <mergeCell ref="E167:E168"/>
    <mergeCell ref="G167:J168"/>
    <mergeCell ref="K167:L168"/>
    <mergeCell ref="M167:N168"/>
    <mergeCell ref="O167:P168"/>
    <mergeCell ref="H173:N174"/>
    <mergeCell ref="O173:O174"/>
    <mergeCell ref="B177:C178"/>
    <mergeCell ref="B179:P188"/>
    <mergeCell ref="B170:B171"/>
    <mergeCell ref="C170:D170"/>
    <mergeCell ref="C171:D171"/>
    <mergeCell ref="B173:D174"/>
    <mergeCell ref="E173:E174"/>
    <mergeCell ref="F173:G174"/>
  </mergeCells>
  <phoneticPr fontId="2"/>
  <conditionalFormatting sqref="B191:Z191 B192 B194 B196 B198 B200 B193:Z193 B195:Z195 B197:Z197 B199:Z199 B201:Z201">
    <cfRule type="colorScale" priority="1">
      <colorScale>
        <cfvo type="num" val="0.05"/>
        <cfvo type="num" val="0.05"/>
        <color rgb="FFFF0000"/>
        <color rgb="FF00B050"/>
      </colorScale>
    </cfRule>
  </conditionalFormatting>
  <dataValidations count="3">
    <dataValidation type="list" allowBlank="1" showInputMessage="1" showErrorMessage="1" sqref="O167 O137 O17 O107 O77 O47" xr:uid="{00000000-0002-0000-0000-000000000000}">
      <formula1>"ddw, DMSO"</formula1>
    </dataValidation>
    <dataValidation type="list" allowBlank="1" showInputMessage="1" showErrorMessage="1" sqref="K167 K137 K17 K107 K77 K47" xr:uid="{00000000-0002-0000-0000-000001000000}">
      <formula1>INDIRECT(O17)</formula1>
    </dataValidation>
    <dataValidation type="list" allowBlank="1" showInputMessage="1" showErrorMessage="1" sqref="E203:E208" xr:uid="{00000000-0002-0000-0000-000002000000}">
      <formula1>"Accept,Reject"</formula1>
    </dataValidation>
  </dataValidations>
  <pageMargins left="0.7" right="0.7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D38"/>
  <sheetViews>
    <sheetView topLeftCell="A2" zoomScale="80" zoomScaleNormal="80" workbookViewId="0">
      <selection activeCell="BG30" sqref="BG30:BR35"/>
    </sheetView>
  </sheetViews>
  <sheetFormatPr baseColWidth="10" defaultColWidth="8.796875" defaultRowHeight="14"/>
  <cols>
    <col min="1" max="1" width="14.59765625" style="6" customWidth="1"/>
    <col min="2" max="6" width="8.796875" style="17"/>
    <col min="7" max="9" width="9.3984375" style="17" bestFit="1" customWidth="1"/>
    <col min="10" max="16384" width="8.796875" style="17"/>
  </cols>
  <sheetData>
    <row r="1" spans="1:108" ht="16">
      <c r="A1" s="51" t="s">
        <v>57</v>
      </c>
    </row>
    <row r="2" spans="1:108">
      <c r="A2" s="51" t="s">
        <v>142</v>
      </c>
      <c r="T2" s="51" t="s">
        <v>143</v>
      </c>
      <c r="AM2" s="217" t="s">
        <v>144</v>
      </c>
      <c r="BF2" s="217" t="s">
        <v>145</v>
      </c>
      <c r="BY2" s="51" t="s">
        <v>146</v>
      </c>
      <c r="CR2" s="51" t="s">
        <v>147</v>
      </c>
    </row>
    <row r="3" spans="1:108">
      <c r="B3" s="95" t="s">
        <v>22</v>
      </c>
      <c r="T3" s="6"/>
      <c r="U3" s="95" t="s">
        <v>22</v>
      </c>
      <c r="AM3" s="6"/>
      <c r="AN3" s="95" t="s">
        <v>22</v>
      </c>
      <c r="BF3" s="6"/>
      <c r="BG3" s="95" t="s">
        <v>22</v>
      </c>
      <c r="BY3" s="6"/>
      <c r="BZ3" s="95" t="s">
        <v>22</v>
      </c>
      <c r="CR3" s="6"/>
      <c r="CS3" s="95" t="s">
        <v>22</v>
      </c>
    </row>
    <row r="4" spans="1:108" ht="15" thickBot="1">
      <c r="A4" s="87"/>
      <c r="C4" s="36" t="s">
        <v>3</v>
      </c>
      <c r="D4" s="36" t="s">
        <v>4</v>
      </c>
      <c r="E4" s="36" t="s">
        <v>5</v>
      </c>
      <c r="T4" s="87"/>
      <c r="V4" s="216" t="s">
        <v>3</v>
      </c>
      <c r="W4" s="216" t="s">
        <v>4</v>
      </c>
      <c r="X4" s="216" t="s">
        <v>5</v>
      </c>
      <c r="AM4" s="87"/>
      <c r="AO4" s="216" t="s">
        <v>3</v>
      </c>
      <c r="AP4" s="216" t="s">
        <v>4</v>
      </c>
      <c r="AQ4" s="216" t="s">
        <v>5</v>
      </c>
      <c r="BF4" s="87"/>
      <c r="BH4" s="216" t="s">
        <v>3</v>
      </c>
      <c r="BI4" s="216" t="s">
        <v>4</v>
      </c>
      <c r="BJ4" s="216" t="s">
        <v>5</v>
      </c>
      <c r="BY4" s="87"/>
      <c r="CA4" s="216" t="s">
        <v>3</v>
      </c>
      <c r="CB4" s="216" t="s">
        <v>4</v>
      </c>
      <c r="CC4" s="216" t="s">
        <v>5</v>
      </c>
      <c r="CR4" s="87"/>
      <c r="CT4" s="216" t="s">
        <v>3</v>
      </c>
      <c r="CU4" s="216" t="s">
        <v>4</v>
      </c>
      <c r="CV4" s="216" t="s">
        <v>5</v>
      </c>
    </row>
    <row r="5" spans="1:108">
      <c r="B5" s="36" t="s">
        <v>128</v>
      </c>
      <c r="C5" s="287"/>
      <c r="D5" s="288"/>
      <c r="E5" s="289"/>
      <c r="G5" s="96" t="e">
        <f t="array" ref="G5:I7">MINVERSE(C5:E7)</f>
        <v>#VALUE!</v>
      </c>
      <c r="H5" s="97" t="e">
        <v>#VALUE!</v>
      </c>
      <c r="I5" s="98" t="e">
        <v>#VALUE!</v>
      </c>
      <c r="T5" s="6"/>
      <c r="U5" s="216" t="s">
        <v>128</v>
      </c>
      <c r="V5" s="287"/>
      <c r="W5" s="288"/>
      <c r="X5" s="289"/>
      <c r="Z5" s="96" t="e">
        <f t="array" ref="Z5:AB7">MINVERSE(V5:X7)</f>
        <v>#VALUE!</v>
      </c>
      <c r="AA5" s="97" t="e">
        <v>#VALUE!</v>
      </c>
      <c r="AB5" s="98" t="e">
        <v>#VALUE!</v>
      </c>
      <c r="AM5" s="6"/>
      <c r="AN5" s="216" t="s">
        <v>128</v>
      </c>
      <c r="AO5" s="287"/>
      <c r="AP5" s="288"/>
      <c r="AQ5" s="289"/>
      <c r="AS5" s="96" t="e">
        <f t="array" ref="AS5:AU7">MINVERSE(AO5:AQ7)</f>
        <v>#VALUE!</v>
      </c>
      <c r="AT5" s="97" t="e">
        <v>#VALUE!</v>
      </c>
      <c r="AU5" s="98" t="e">
        <v>#VALUE!</v>
      </c>
      <c r="BF5" s="6"/>
      <c r="BG5" s="216" t="s">
        <v>128</v>
      </c>
      <c r="BH5" s="287"/>
      <c r="BI5" s="288"/>
      <c r="BJ5" s="289"/>
      <c r="BL5" s="96" t="e">
        <f t="array" ref="BL5:BN7">MINVERSE(BH5:BJ7)</f>
        <v>#VALUE!</v>
      </c>
      <c r="BM5" s="97" t="e">
        <v>#VALUE!</v>
      </c>
      <c r="BN5" s="98" t="e">
        <v>#VALUE!</v>
      </c>
      <c r="BY5" s="6"/>
      <c r="BZ5" s="216" t="s">
        <v>128</v>
      </c>
      <c r="CA5" s="287"/>
      <c r="CB5" s="288"/>
      <c r="CC5" s="289"/>
      <c r="CE5" s="96" t="e">
        <f t="array" ref="CE5:CG7">MINVERSE(CA5:CC7)</f>
        <v>#VALUE!</v>
      </c>
      <c r="CF5" s="97" t="e">
        <v>#VALUE!</v>
      </c>
      <c r="CG5" s="98" t="e">
        <v>#VALUE!</v>
      </c>
      <c r="CR5" s="6"/>
      <c r="CS5" s="216" t="s">
        <v>128</v>
      </c>
      <c r="CT5" s="287"/>
      <c r="CU5" s="288"/>
      <c r="CV5" s="289"/>
      <c r="CX5" s="96" t="e">
        <f t="array" ref="CX5:CZ7">MINVERSE(CT5:CV7)</f>
        <v>#VALUE!</v>
      </c>
      <c r="CY5" s="97" t="e">
        <v>#VALUE!</v>
      </c>
      <c r="CZ5" s="98" t="e">
        <v>#VALUE!</v>
      </c>
    </row>
    <row r="6" spans="1:108">
      <c r="B6" s="36" t="s">
        <v>129</v>
      </c>
      <c r="C6" s="314"/>
      <c r="D6" s="44"/>
      <c r="E6" s="99"/>
      <c r="G6" s="100" t="e">
        <v>#VALUE!</v>
      </c>
      <c r="H6" s="22" t="e">
        <v>#VALUE!</v>
      </c>
      <c r="I6" s="101" t="e">
        <v>#VALUE!</v>
      </c>
      <c r="T6" s="6"/>
      <c r="U6" s="216" t="s">
        <v>24</v>
      </c>
      <c r="V6" s="314"/>
      <c r="W6" s="44"/>
      <c r="X6" s="99"/>
      <c r="Z6" s="100" t="e">
        <v>#VALUE!</v>
      </c>
      <c r="AA6" s="22" t="e">
        <v>#VALUE!</v>
      </c>
      <c r="AB6" s="101" t="e">
        <v>#VALUE!</v>
      </c>
      <c r="AM6" s="6"/>
      <c r="AN6" s="216" t="s">
        <v>24</v>
      </c>
      <c r="AO6" s="314"/>
      <c r="AP6" s="44"/>
      <c r="AQ6" s="99"/>
      <c r="AS6" s="100" t="e">
        <v>#VALUE!</v>
      </c>
      <c r="AT6" s="22" t="e">
        <v>#VALUE!</v>
      </c>
      <c r="AU6" s="101" t="e">
        <v>#VALUE!</v>
      </c>
      <c r="BF6" s="6"/>
      <c r="BG6" s="216" t="s">
        <v>24</v>
      </c>
      <c r="BH6" s="314"/>
      <c r="BI6" s="44"/>
      <c r="BJ6" s="99"/>
      <c r="BL6" s="100" t="e">
        <v>#VALUE!</v>
      </c>
      <c r="BM6" s="22" t="e">
        <v>#VALUE!</v>
      </c>
      <c r="BN6" s="101" t="e">
        <v>#VALUE!</v>
      </c>
      <c r="BY6" s="6"/>
      <c r="BZ6" s="216" t="s">
        <v>24</v>
      </c>
      <c r="CA6" s="314"/>
      <c r="CB6" s="44"/>
      <c r="CC6" s="99"/>
      <c r="CE6" s="100" t="e">
        <v>#VALUE!</v>
      </c>
      <c r="CF6" s="22" t="e">
        <v>#VALUE!</v>
      </c>
      <c r="CG6" s="101" t="e">
        <v>#VALUE!</v>
      </c>
      <c r="CR6" s="6"/>
      <c r="CS6" s="216" t="s">
        <v>24</v>
      </c>
      <c r="CT6" s="314"/>
      <c r="CU6" s="44"/>
      <c r="CV6" s="99"/>
      <c r="CX6" s="100" t="e">
        <v>#VALUE!</v>
      </c>
      <c r="CY6" s="22" t="e">
        <v>#VALUE!</v>
      </c>
      <c r="CZ6" s="101" t="e">
        <v>#VALUE!</v>
      </c>
    </row>
    <row r="7" spans="1:108" ht="15" thickBot="1">
      <c r="B7" s="36" t="s">
        <v>130</v>
      </c>
      <c r="C7" s="311"/>
      <c r="D7" s="312"/>
      <c r="E7" s="313"/>
      <c r="G7" s="102" t="e">
        <v>#VALUE!</v>
      </c>
      <c r="H7" s="103" t="e">
        <v>#VALUE!</v>
      </c>
      <c r="I7" s="104" t="e">
        <v>#VALUE!</v>
      </c>
      <c r="T7" s="6"/>
      <c r="U7" s="216" t="s">
        <v>130</v>
      </c>
      <c r="V7" s="311"/>
      <c r="W7" s="312"/>
      <c r="X7" s="313"/>
      <c r="Z7" s="102" t="e">
        <v>#VALUE!</v>
      </c>
      <c r="AA7" s="103" t="e">
        <v>#VALUE!</v>
      </c>
      <c r="AB7" s="104" t="e">
        <v>#VALUE!</v>
      </c>
      <c r="AM7" s="6"/>
      <c r="AN7" s="216" t="s">
        <v>130</v>
      </c>
      <c r="AO7" s="311"/>
      <c r="AP7" s="312"/>
      <c r="AQ7" s="313"/>
      <c r="AS7" s="102" t="e">
        <v>#VALUE!</v>
      </c>
      <c r="AT7" s="103" t="e">
        <v>#VALUE!</v>
      </c>
      <c r="AU7" s="104" t="e">
        <v>#VALUE!</v>
      </c>
      <c r="BF7" s="6"/>
      <c r="BG7" s="216" t="s">
        <v>130</v>
      </c>
      <c r="BH7" s="311"/>
      <c r="BI7" s="312"/>
      <c r="BJ7" s="313"/>
      <c r="BL7" s="102" t="e">
        <v>#VALUE!</v>
      </c>
      <c r="BM7" s="103" t="e">
        <v>#VALUE!</v>
      </c>
      <c r="BN7" s="104" t="e">
        <v>#VALUE!</v>
      </c>
      <c r="BY7" s="6"/>
      <c r="BZ7" s="216" t="s">
        <v>130</v>
      </c>
      <c r="CA7" s="311"/>
      <c r="CB7" s="312"/>
      <c r="CC7" s="313"/>
      <c r="CE7" s="102" t="e">
        <v>#VALUE!</v>
      </c>
      <c r="CF7" s="103" t="e">
        <v>#VALUE!</v>
      </c>
      <c r="CG7" s="104" t="e">
        <v>#VALUE!</v>
      </c>
      <c r="CR7" s="6"/>
      <c r="CS7" s="216" t="s">
        <v>130</v>
      </c>
      <c r="CT7" s="311"/>
      <c r="CU7" s="312"/>
      <c r="CV7" s="313"/>
      <c r="CX7" s="102" t="e">
        <v>#VALUE!</v>
      </c>
      <c r="CY7" s="103" t="e">
        <v>#VALUE!</v>
      </c>
      <c r="CZ7" s="104" t="e">
        <v>#VALUE!</v>
      </c>
    </row>
    <row r="8" spans="1:108">
      <c r="T8" s="6"/>
      <c r="AM8" s="6"/>
      <c r="BF8" s="6"/>
      <c r="BY8" s="6"/>
      <c r="CR8" s="6"/>
    </row>
    <row r="9" spans="1:108" ht="15" thickBot="1">
      <c r="A9" s="95" t="s">
        <v>131</v>
      </c>
      <c r="B9" s="6">
        <v>1</v>
      </c>
      <c r="C9" s="105">
        <v>2</v>
      </c>
      <c r="D9" s="105">
        <v>3</v>
      </c>
      <c r="E9" s="105">
        <v>4</v>
      </c>
      <c r="F9" s="105">
        <v>5</v>
      </c>
      <c r="G9" s="105">
        <v>6</v>
      </c>
      <c r="H9" s="105">
        <v>7</v>
      </c>
      <c r="I9" s="105">
        <v>8</v>
      </c>
      <c r="J9" s="105">
        <v>9</v>
      </c>
      <c r="K9" s="105">
        <v>10</v>
      </c>
      <c r="L9" s="105">
        <v>11</v>
      </c>
      <c r="M9" s="105">
        <v>12</v>
      </c>
      <c r="T9" s="95" t="s">
        <v>131</v>
      </c>
      <c r="U9" s="6">
        <v>1</v>
      </c>
      <c r="V9" s="105">
        <v>2</v>
      </c>
      <c r="W9" s="105">
        <v>3</v>
      </c>
      <c r="X9" s="105">
        <v>4</v>
      </c>
      <c r="Y9" s="105">
        <v>5</v>
      </c>
      <c r="Z9" s="105">
        <v>6</v>
      </c>
      <c r="AA9" s="105">
        <v>7</v>
      </c>
      <c r="AB9" s="105">
        <v>8</v>
      </c>
      <c r="AC9" s="105">
        <v>9</v>
      </c>
      <c r="AD9" s="105">
        <v>10</v>
      </c>
      <c r="AE9" s="105">
        <v>11</v>
      </c>
      <c r="AF9" s="105">
        <v>12</v>
      </c>
      <c r="AM9" s="95" t="s">
        <v>131</v>
      </c>
      <c r="AN9" s="6">
        <v>1</v>
      </c>
      <c r="AO9" s="105">
        <v>2</v>
      </c>
      <c r="AP9" s="105">
        <v>3</v>
      </c>
      <c r="AQ9" s="105">
        <v>4</v>
      </c>
      <c r="AR9" s="105">
        <v>5</v>
      </c>
      <c r="AS9" s="105">
        <v>6</v>
      </c>
      <c r="AT9" s="105">
        <v>7</v>
      </c>
      <c r="AU9" s="105">
        <v>8</v>
      </c>
      <c r="AV9" s="105">
        <v>9</v>
      </c>
      <c r="AW9" s="105">
        <v>10</v>
      </c>
      <c r="AX9" s="105">
        <v>11</v>
      </c>
      <c r="AY9" s="105">
        <v>12</v>
      </c>
      <c r="BF9" s="95" t="s">
        <v>131</v>
      </c>
      <c r="BG9" s="6">
        <v>1</v>
      </c>
      <c r="BH9" s="105">
        <v>2</v>
      </c>
      <c r="BI9" s="105">
        <v>3</v>
      </c>
      <c r="BJ9" s="105">
        <v>4</v>
      </c>
      <c r="BK9" s="105">
        <v>5</v>
      </c>
      <c r="BL9" s="105">
        <v>6</v>
      </c>
      <c r="BM9" s="105">
        <v>7</v>
      </c>
      <c r="BN9" s="105">
        <v>8</v>
      </c>
      <c r="BO9" s="105">
        <v>9</v>
      </c>
      <c r="BP9" s="105">
        <v>10</v>
      </c>
      <c r="BQ9" s="105">
        <v>11</v>
      </c>
      <c r="BR9" s="105">
        <v>12</v>
      </c>
      <c r="BY9" s="95" t="s">
        <v>131</v>
      </c>
      <c r="BZ9" s="6">
        <v>1</v>
      </c>
      <c r="CA9" s="105">
        <v>2</v>
      </c>
      <c r="CB9" s="105">
        <v>3</v>
      </c>
      <c r="CC9" s="105">
        <v>4</v>
      </c>
      <c r="CD9" s="105">
        <v>5</v>
      </c>
      <c r="CE9" s="105">
        <v>6</v>
      </c>
      <c r="CF9" s="105">
        <v>7</v>
      </c>
      <c r="CG9" s="105">
        <v>8</v>
      </c>
      <c r="CH9" s="105">
        <v>9</v>
      </c>
      <c r="CI9" s="105">
        <v>10</v>
      </c>
      <c r="CJ9" s="105">
        <v>11</v>
      </c>
      <c r="CK9" s="105">
        <v>12</v>
      </c>
      <c r="CR9" s="95" t="s">
        <v>131</v>
      </c>
      <c r="CS9" s="6">
        <v>1</v>
      </c>
      <c r="CT9" s="105">
        <v>2</v>
      </c>
      <c r="CU9" s="105">
        <v>3</v>
      </c>
      <c r="CV9" s="105">
        <v>4</v>
      </c>
      <c r="CW9" s="105">
        <v>5</v>
      </c>
      <c r="CX9" s="105">
        <v>6</v>
      </c>
      <c r="CY9" s="105">
        <v>7</v>
      </c>
      <c r="CZ9" s="105">
        <v>8</v>
      </c>
      <c r="DA9" s="105">
        <v>9</v>
      </c>
      <c r="DB9" s="105">
        <v>10</v>
      </c>
      <c r="DC9" s="105">
        <v>11</v>
      </c>
      <c r="DD9" s="105">
        <v>12</v>
      </c>
    </row>
    <row r="10" spans="1:108" ht="15" thickTop="1">
      <c r="A10" s="52" t="s">
        <v>14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T10" s="52" t="s">
        <v>6</v>
      </c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5"/>
      <c r="AM10" s="52" t="s">
        <v>6</v>
      </c>
      <c r="AN10" s="53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5"/>
      <c r="BF10" s="52" t="s">
        <v>226</v>
      </c>
      <c r="BG10" s="53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5"/>
      <c r="BY10" s="52" t="s">
        <v>226</v>
      </c>
      <c r="BZ10" s="53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5"/>
      <c r="CR10" s="52" t="s">
        <v>226</v>
      </c>
      <c r="CS10" s="53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5"/>
    </row>
    <row r="11" spans="1:108">
      <c r="A11" s="52" t="s">
        <v>15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  <c r="T11" s="52" t="s">
        <v>7</v>
      </c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8"/>
      <c r="AM11" s="52" t="s">
        <v>7</v>
      </c>
      <c r="AN11" s="56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8"/>
      <c r="BF11" s="52" t="s">
        <v>227</v>
      </c>
      <c r="BG11" s="56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8"/>
      <c r="BY11" s="52" t="s">
        <v>227</v>
      </c>
      <c r="BZ11" s="56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8"/>
      <c r="CR11" s="52" t="s">
        <v>227</v>
      </c>
      <c r="CS11" s="56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8"/>
    </row>
    <row r="12" spans="1:108">
      <c r="A12" s="52" t="s">
        <v>16</v>
      </c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  <c r="T12" s="52" t="s">
        <v>8</v>
      </c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M12" s="52" t="s">
        <v>8</v>
      </c>
      <c r="AN12" s="56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8"/>
      <c r="BF12" s="52" t="s">
        <v>228</v>
      </c>
      <c r="BG12" s="56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8"/>
      <c r="BY12" s="52" t="s">
        <v>228</v>
      </c>
      <c r="BZ12" s="56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8"/>
      <c r="CR12" s="52" t="s">
        <v>228</v>
      </c>
      <c r="CS12" s="56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8"/>
    </row>
    <row r="13" spans="1:108">
      <c r="A13" s="52" t="s">
        <v>17</v>
      </c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  <c r="T13" s="52" t="s">
        <v>9</v>
      </c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M13" s="52" t="s">
        <v>9</v>
      </c>
      <c r="AN13" s="56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8"/>
      <c r="BF13" s="52" t="s">
        <v>229</v>
      </c>
      <c r="BG13" s="56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8"/>
      <c r="BY13" s="52" t="s">
        <v>229</v>
      </c>
      <c r="BZ13" s="56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8"/>
      <c r="CR13" s="52" t="s">
        <v>229</v>
      </c>
      <c r="CS13" s="56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8"/>
    </row>
    <row r="14" spans="1:108">
      <c r="A14" s="52" t="s">
        <v>18</v>
      </c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  <c r="T14" s="52" t="s">
        <v>10</v>
      </c>
      <c r="U14" s="56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8"/>
      <c r="AM14" s="52" t="s">
        <v>10</v>
      </c>
      <c r="AN14" s="56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8"/>
      <c r="BF14" s="52" t="s">
        <v>230</v>
      </c>
      <c r="BG14" s="56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8"/>
      <c r="BY14" s="52" t="s">
        <v>230</v>
      </c>
      <c r="BZ14" s="56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8"/>
      <c r="CR14" s="52" t="s">
        <v>230</v>
      </c>
      <c r="CS14" s="56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8"/>
    </row>
    <row r="15" spans="1:108">
      <c r="A15" s="52" t="s">
        <v>19</v>
      </c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T15" s="52" t="s">
        <v>11</v>
      </c>
      <c r="U15" s="56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8"/>
      <c r="AM15" s="52" t="s">
        <v>11</v>
      </c>
      <c r="AN15" s="56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8"/>
      <c r="BF15" s="52" t="s">
        <v>231</v>
      </c>
      <c r="BG15" s="56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8"/>
      <c r="BY15" s="52" t="s">
        <v>231</v>
      </c>
      <c r="BZ15" s="56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8"/>
      <c r="CR15" s="52" t="s">
        <v>231</v>
      </c>
      <c r="CS15" s="56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8"/>
    </row>
    <row r="16" spans="1:108">
      <c r="A16" s="52" t="s">
        <v>20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  <c r="T16" s="52" t="s">
        <v>12</v>
      </c>
      <c r="U16" s="56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8"/>
      <c r="AM16" s="52" t="s">
        <v>12</v>
      </c>
      <c r="AN16" s="56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8"/>
      <c r="BF16" s="52" t="s">
        <v>232</v>
      </c>
      <c r="BG16" s="56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8"/>
      <c r="BY16" s="52" t="s">
        <v>232</v>
      </c>
      <c r="BZ16" s="56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8"/>
      <c r="CR16" s="52" t="s">
        <v>232</v>
      </c>
      <c r="CS16" s="56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8"/>
    </row>
    <row r="17" spans="1:108" ht="15" thickBot="1">
      <c r="A17" s="52" t="s">
        <v>21</v>
      </c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T17" s="52" t="s">
        <v>13</v>
      </c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1"/>
      <c r="AM17" s="52" t="s">
        <v>13</v>
      </c>
      <c r="AN17" s="59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1"/>
      <c r="BF17" s="52" t="s">
        <v>233</v>
      </c>
      <c r="BG17" s="59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1"/>
      <c r="BY17" s="52" t="s">
        <v>233</v>
      </c>
      <c r="BZ17" s="59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1"/>
      <c r="CR17" s="52" t="s">
        <v>233</v>
      </c>
      <c r="CS17" s="59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1"/>
    </row>
    <row r="18" spans="1:108" ht="15" thickTop="1">
      <c r="T18" s="6"/>
      <c r="AM18" s="6"/>
      <c r="BF18" s="6"/>
      <c r="BY18" s="6"/>
      <c r="CR18" s="6"/>
    </row>
    <row r="19" spans="1:108" ht="15" thickBot="1">
      <c r="A19" s="95" t="s">
        <v>132</v>
      </c>
      <c r="B19" s="6">
        <v>1</v>
      </c>
      <c r="C19" s="6">
        <v>2</v>
      </c>
      <c r="D19" s="6">
        <v>3</v>
      </c>
      <c r="E19" s="6">
        <v>4</v>
      </c>
      <c r="F19" s="6">
        <v>5</v>
      </c>
      <c r="G19" s="6">
        <v>6</v>
      </c>
      <c r="H19" s="6">
        <v>7</v>
      </c>
      <c r="I19" s="6">
        <v>8</v>
      </c>
      <c r="J19" s="6">
        <v>9</v>
      </c>
      <c r="K19" s="6">
        <v>10</v>
      </c>
      <c r="L19" s="6">
        <v>11</v>
      </c>
      <c r="M19" s="6">
        <v>12</v>
      </c>
      <c r="T19" s="95" t="s">
        <v>223</v>
      </c>
      <c r="U19" s="6">
        <v>1</v>
      </c>
      <c r="V19" s="6">
        <v>2</v>
      </c>
      <c r="W19" s="6">
        <v>3</v>
      </c>
      <c r="X19" s="6">
        <v>4</v>
      </c>
      <c r="Y19" s="6">
        <v>5</v>
      </c>
      <c r="Z19" s="6">
        <v>6</v>
      </c>
      <c r="AA19" s="6">
        <v>7</v>
      </c>
      <c r="AB19" s="6">
        <v>8</v>
      </c>
      <c r="AC19" s="6">
        <v>9</v>
      </c>
      <c r="AD19" s="6">
        <v>10</v>
      </c>
      <c r="AE19" s="6">
        <v>11</v>
      </c>
      <c r="AF19" s="6">
        <v>12</v>
      </c>
      <c r="AM19" s="95" t="s">
        <v>223</v>
      </c>
      <c r="AN19" s="6">
        <v>1</v>
      </c>
      <c r="AO19" s="6">
        <v>2</v>
      </c>
      <c r="AP19" s="6">
        <v>3</v>
      </c>
      <c r="AQ19" s="6">
        <v>4</v>
      </c>
      <c r="AR19" s="6">
        <v>5</v>
      </c>
      <c r="AS19" s="6">
        <v>6</v>
      </c>
      <c r="AT19" s="6">
        <v>7</v>
      </c>
      <c r="AU19" s="6">
        <v>8</v>
      </c>
      <c r="AV19" s="6">
        <v>9</v>
      </c>
      <c r="AW19" s="6">
        <v>10</v>
      </c>
      <c r="AX19" s="6">
        <v>11</v>
      </c>
      <c r="AY19" s="6">
        <v>12</v>
      </c>
      <c r="BF19" s="95" t="s">
        <v>234</v>
      </c>
      <c r="BG19" s="6">
        <v>1</v>
      </c>
      <c r="BH19" s="6">
        <v>2</v>
      </c>
      <c r="BI19" s="6">
        <v>3</v>
      </c>
      <c r="BJ19" s="6">
        <v>4</v>
      </c>
      <c r="BK19" s="6">
        <v>5</v>
      </c>
      <c r="BL19" s="6">
        <v>6</v>
      </c>
      <c r="BM19" s="6">
        <v>7</v>
      </c>
      <c r="BN19" s="6">
        <v>8</v>
      </c>
      <c r="BO19" s="6">
        <v>9</v>
      </c>
      <c r="BP19" s="6">
        <v>10</v>
      </c>
      <c r="BQ19" s="6">
        <v>11</v>
      </c>
      <c r="BR19" s="6">
        <v>12</v>
      </c>
      <c r="BY19" s="95" t="s">
        <v>234</v>
      </c>
      <c r="BZ19" s="6">
        <v>1</v>
      </c>
      <c r="CA19" s="6">
        <v>2</v>
      </c>
      <c r="CB19" s="6">
        <v>3</v>
      </c>
      <c r="CC19" s="6">
        <v>4</v>
      </c>
      <c r="CD19" s="6">
        <v>5</v>
      </c>
      <c r="CE19" s="6">
        <v>6</v>
      </c>
      <c r="CF19" s="6">
        <v>7</v>
      </c>
      <c r="CG19" s="6">
        <v>8</v>
      </c>
      <c r="CH19" s="6">
        <v>9</v>
      </c>
      <c r="CI19" s="6">
        <v>10</v>
      </c>
      <c r="CJ19" s="6">
        <v>11</v>
      </c>
      <c r="CK19" s="6">
        <v>12</v>
      </c>
      <c r="CR19" s="95" t="s">
        <v>234</v>
      </c>
      <c r="CS19" s="6">
        <v>1</v>
      </c>
      <c r="CT19" s="6">
        <v>2</v>
      </c>
      <c r="CU19" s="6">
        <v>3</v>
      </c>
      <c r="CV19" s="6">
        <v>4</v>
      </c>
      <c r="CW19" s="6">
        <v>5</v>
      </c>
      <c r="CX19" s="6">
        <v>6</v>
      </c>
      <c r="CY19" s="6">
        <v>7</v>
      </c>
      <c r="CZ19" s="6">
        <v>8</v>
      </c>
      <c r="DA19" s="6">
        <v>9</v>
      </c>
      <c r="DB19" s="6">
        <v>10</v>
      </c>
      <c r="DC19" s="6">
        <v>11</v>
      </c>
      <c r="DD19" s="6">
        <v>12</v>
      </c>
    </row>
    <row r="20" spans="1:108" ht="15" thickTop="1">
      <c r="A20" s="52" t="s">
        <v>6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T20" s="52" t="s">
        <v>6</v>
      </c>
      <c r="U20" s="63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5"/>
      <c r="AM20" s="52" t="s">
        <v>6</v>
      </c>
      <c r="AN20" s="63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5"/>
      <c r="BF20" s="52" t="s">
        <v>6</v>
      </c>
      <c r="BG20" s="63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5"/>
      <c r="BY20" s="52" t="s">
        <v>6</v>
      </c>
      <c r="BZ20" s="63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5"/>
      <c r="CR20" s="52" t="s">
        <v>6</v>
      </c>
      <c r="CS20" s="63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5"/>
    </row>
    <row r="21" spans="1:108">
      <c r="A21" s="52" t="s">
        <v>7</v>
      </c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  <c r="T21" s="52" t="s">
        <v>7</v>
      </c>
      <c r="U21" s="66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  <c r="AM21" s="52" t="s">
        <v>7</v>
      </c>
      <c r="AN21" s="66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8"/>
      <c r="BF21" s="52" t="s">
        <v>7</v>
      </c>
      <c r="BG21" s="66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8"/>
      <c r="BY21" s="52" t="s">
        <v>7</v>
      </c>
      <c r="BZ21" s="66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8"/>
      <c r="CR21" s="52" t="s">
        <v>7</v>
      </c>
      <c r="CS21" s="66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8"/>
    </row>
    <row r="22" spans="1:108">
      <c r="A22" s="52" t="s">
        <v>8</v>
      </c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  <c r="T22" s="52" t="s">
        <v>8</v>
      </c>
      <c r="U22" s="66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8"/>
      <c r="AM22" s="52" t="s">
        <v>8</v>
      </c>
      <c r="AN22" s="66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8"/>
      <c r="BF22" s="52" t="s">
        <v>8</v>
      </c>
      <c r="BG22" s="66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8"/>
      <c r="BY22" s="52" t="s">
        <v>8</v>
      </c>
      <c r="BZ22" s="66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8"/>
      <c r="CR22" s="52" t="s">
        <v>8</v>
      </c>
      <c r="CS22" s="66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8"/>
    </row>
    <row r="23" spans="1:108">
      <c r="A23" s="52" t="s">
        <v>9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T23" s="52" t="s">
        <v>9</v>
      </c>
      <c r="U23" s="66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8"/>
      <c r="AM23" s="52" t="s">
        <v>9</v>
      </c>
      <c r="AN23" s="66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8"/>
      <c r="BF23" s="52" t="s">
        <v>9</v>
      </c>
      <c r="BG23" s="66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8"/>
      <c r="BY23" s="52" t="s">
        <v>9</v>
      </c>
      <c r="BZ23" s="66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8"/>
      <c r="CR23" s="52" t="s">
        <v>9</v>
      </c>
      <c r="CS23" s="66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8"/>
    </row>
    <row r="24" spans="1:108">
      <c r="A24" s="52" t="s">
        <v>10</v>
      </c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T24" s="52" t="s">
        <v>10</v>
      </c>
      <c r="U24" s="66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8"/>
      <c r="AM24" s="52" t="s">
        <v>10</v>
      </c>
      <c r="AN24" s="66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8"/>
      <c r="BF24" s="52" t="s">
        <v>10</v>
      </c>
      <c r="BG24" s="66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8"/>
      <c r="BY24" s="52" t="s">
        <v>10</v>
      </c>
      <c r="BZ24" s="66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8"/>
      <c r="CR24" s="52" t="s">
        <v>10</v>
      </c>
      <c r="CS24" s="66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8"/>
    </row>
    <row r="25" spans="1:108">
      <c r="A25" s="52" t="s">
        <v>11</v>
      </c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  <c r="T25" s="52" t="s">
        <v>11</v>
      </c>
      <c r="U25" s="66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8"/>
      <c r="AM25" s="52" t="s">
        <v>11</v>
      </c>
      <c r="AN25" s="66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8"/>
      <c r="BF25" s="52" t="s">
        <v>11</v>
      </c>
      <c r="BG25" s="66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8"/>
      <c r="BY25" s="52" t="s">
        <v>11</v>
      </c>
      <c r="BZ25" s="66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8"/>
      <c r="CR25" s="52" t="s">
        <v>11</v>
      </c>
      <c r="CS25" s="66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8"/>
    </row>
    <row r="26" spans="1:108">
      <c r="A26" s="52" t="s">
        <v>12</v>
      </c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  <c r="T26" s="52" t="s">
        <v>12</v>
      </c>
      <c r="U26" s="66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8"/>
      <c r="AM26" s="52" t="s">
        <v>12</v>
      </c>
      <c r="AN26" s="66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8"/>
      <c r="BF26" s="52" t="s">
        <v>12</v>
      </c>
      <c r="BG26" s="66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8"/>
      <c r="BY26" s="52" t="s">
        <v>12</v>
      </c>
      <c r="BZ26" s="66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8"/>
      <c r="CR26" s="52" t="s">
        <v>12</v>
      </c>
      <c r="CS26" s="66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8"/>
    </row>
    <row r="27" spans="1:108" ht="15" thickBot="1">
      <c r="A27" s="52" t="s">
        <v>13</v>
      </c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T27" s="52" t="s">
        <v>13</v>
      </c>
      <c r="U27" s="69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1"/>
      <c r="AM27" s="52" t="s">
        <v>13</v>
      </c>
      <c r="AN27" s="69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1"/>
      <c r="BF27" s="52" t="s">
        <v>13</v>
      </c>
      <c r="BG27" s="69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1"/>
      <c r="BY27" s="52" t="s">
        <v>13</v>
      </c>
      <c r="BZ27" s="69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1"/>
      <c r="CR27" s="52" t="s">
        <v>13</v>
      </c>
      <c r="CS27" s="69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1"/>
    </row>
    <row r="28" spans="1:108" ht="15" thickTop="1">
      <c r="B28"/>
      <c r="C28"/>
      <c r="D28"/>
      <c r="E28"/>
      <c r="F28"/>
      <c r="G28"/>
      <c r="H28"/>
      <c r="I28"/>
      <c r="J28"/>
      <c r="K28"/>
      <c r="L28"/>
      <c r="M28"/>
      <c r="T28" s="6"/>
      <c r="AM28" s="6"/>
      <c r="BF28" s="6"/>
      <c r="BY28" s="6"/>
      <c r="CR28" s="6"/>
    </row>
    <row r="29" spans="1:108" ht="15" thickBot="1">
      <c r="A29" s="95" t="s">
        <v>133</v>
      </c>
      <c r="B29" s="6">
        <v>1</v>
      </c>
      <c r="C29" s="6">
        <v>2</v>
      </c>
      <c r="D29" s="6">
        <v>3</v>
      </c>
      <c r="E29" s="6">
        <v>4</v>
      </c>
      <c r="F29" s="6">
        <v>5</v>
      </c>
      <c r="G29" s="6">
        <v>6</v>
      </c>
      <c r="H29" s="6">
        <v>7</v>
      </c>
      <c r="I29" s="6">
        <v>8</v>
      </c>
      <c r="J29" s="6">
        <v>9</v>
      </c>
      <c r="K29" s="6">
        <v>10</v>
      </c>
      <c r="L29" s="6">
        <v>11</v>
      </c>
      <c r="M29" s="6">
        <v>12</v>
      </c>
      <c r="T29" s="95" t="s">
        <v>224</v>
      </c>
      <c r="U29" s="6">
        <v>1</v>
      </c>
      <c r="V29" s="6">
        <v>2</v>
      </c>
      <c r="W29" s="6">
        <v>3</v>
      </c>
      <c r="X29" s="6">
        <v>4</v>
      </c>
      <c r="Y29" s="6">
        <v>5</v>
      </c>
      <c r="Z29" s="6">
        <v>6</v>
      </c>
      <c r="AA29" s="6">
        <v>7</v>
      </c>
      <c r="AB29" s="6">
        <v>8</v>
      </c>
      <c r="AC29" s="6">
        <v>9</v>
      </c>
      <c r="AD29" s="6">
        <v>10</v>
      </c>
      <c r="AE29" s="6">
        <v>11</v>
      </c>
      <c r="AF29" s="6">
        <v>12</v>
      </c>
      <c r="AM29" s="95" t="s">
        <v>224</v>
      </c>
      <c r="AN29" s="6">
        <v>1</v>
      </c>
      <c r="AO29" s="6">
        <v>2</v>
      </c>
      <c r="AP29" s="6">
        <v>3</v>
      </c>
      <c r="AQ29" s="6">
        <v>4</v>
      </c>
      <c r="AR29" s="6">
        <v>5</v>
      </c>
      <c r="AS29" s="6">
        <v>6</v>
      </c>
      <c r="AT29" s="6">
        <v>7</v>
      </c>
      <c r="AU29" s="6">
        <v>8</v>
      </c>
      <c r="AV29" s="6">
        <v>9</v>
      </c>
      <c r="AW29" s="6">
        <v>10</v>
      </c>
      <c r="AX29" s="6">
        <v>11</v>
      </c>
      <c r="AY29" s="6">
        <v>12</v>
      </c>
      <c r="BF29" s="95" t="s">
        <v>235</v>
      </c>
      <c r="BG29" s="6">
        <v>1</v>
      </c>
      <c r="BH29" s="6">
        <v>2</v>
      </c>
      <c r="BI29" s="6">
        <v>3</v>
      </c>
      <c r="BJ29" s="6">
        <v>4</v>
      </c>
      <c r="BK29" s="6">
        <v>5</v>
      </c>
      <c r="BL29" s="6">
        <v>6</v>
      </c>
      <c r="BM29" s="6">
        <v>7</v>
      </c>
      <c r="BN29" s="6">
        <v>8</v>
      </c>
      <c r="BO29" s="6">
        <v>9</v>
      </c>
      <c r="BP29" s="6">
        <v>10</v>
      </c>
      <c r="BQ29" s="6">
        <v>11</v>
      </c>
      <c r="BR29" s="6">
        <v>12</v>
      </c>
      <c r="BY29" s="95" t="s">
        <v>235</v>
      </c>
      <c r="BZ29" s="6">
        <v>1</v>
      </c>
      <c r="CA29" s="6">
        <v>2</v>
      </c>
      <c r="CB29" s="6">
        <v>3</v>
      </c>
      <c r="CC29" s="6">
        <v>4</v>
      </c>
      <c r="CD29" s="6">
        <v>5</v>
      </c>
      <c r="CE29" s="6">
        <v>6</v>
      </c>
      <c r="CF29" s="6">
        <v>7</v>
      </c>
      <c r="CG29" s="6">
        <v>8</v>
      </c>
      <c r="CH29" s="6">
        <v>9</v>
      </c>
      <c r="CI29" s="6">
        <v>10</v>
      </c>
      <c r="CJ29" s="6">
        <v>11</v>
      </c>
      <c r="CK29" s="6">
        <v>12</v>
      </c>
      <c r="CR29" s="95" t="s">
        <v>235</v>
      </c>
      <c r="CS29" s="6">
        <v>1</v>
      </c>
      <c r="CT29" s="6">
        <v>2</v>
      </c>
      <c r="CU29" s="6">
        <v>3</v>
      </c>
      <c r="CV29" s="6">
        <v>4</v>
      </c>
      <c r="CW29" s="6">
        <v>5</v>
      </c>
      <c r="CX29" s="6">
        <v>6</v>
      </c>
      <c r="CY29" s="6">
        <v>7</v>
      </c>
      <c r="CZ29" s="6">
        <v>8</v>
      </c>
      <c r="DA29" s="6">
        <v>9</v>
      </c>
      <c r="DB29" s="6">
        <v>10</v>
      </c>
      <c r="DC29" s="6">
        <v>11</v>
      </c>
      <c r="DD29" s="6">
        <v>12</v>
      </c>
    </row>
    <row r="30" spans="1:108" ht="15" thickTop="1">
      <c r="A30" s="52" t="s">
        <v>6</v>
      </c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  <c r="T30" s="52" t="s">
        <v>6</v>
      </c>
      <c r="U30" s="74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6"/>
      <c r="AM30" s="52" t="s">
        <v>6</v>
      </c>
      <c r="AN30" s="74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6"/>
      <c r="BF30" s="52" t="s">
        <v>6</v>
      </c>
      <c r="BG30" s="74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6"/>
      <c r="BY30" s="52" t="s">
        <v>6</v>
      </c>
      <c r="BZ30" s="74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6"/>
      <c r="CR30" s="52" t="s">
        <v>6</v>
      </c>
      <c r="CS30" s="74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6"/>
    </row>
    <row r="31" spans="1:108">
      <c r="A31" s="52" t="s">
        <v>7</v>
      </c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  <c r="T31" s="52" t="s">
        <v>7</v>
      </c>
      <c r="U31" s="77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9"/>
      <c r="AM31" s="52" t="s">
        <v>7</v>
      </c>
      <c r="AN31" s="77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9"/>
      <c r="BF31" s="52" t="s">
        <v>7</v>
      </c>
      <c r="BG31" s="77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9"/>
      <c r="BY31" s="52" t="s">
        <v>7</v>
      </c>
      <c r="BZ31" s="77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9"/>
      <c r="CR31" s="52" t="s">
        <v>7</v>
      </c>
      <c r="CS31" s="77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9"/>
    </row>
    <row r="32" spans="1:108">
      <c r="A32" s="52" t="s">
        <v>8</v>
      </c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9"/>
      <c r="T32" s="52" t="s">
        <v>8</v>
      </c>
      <c r="U32" s="77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9"/>
      <c r="AM32" s="52" t="s">
        <v>8</v>
      </c>
      <c r="AN32" s="77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9"/>
      <c r="BF32" s="52" t="s">
        <v>8</v>
      </c>
      <c r="BG32" s="77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9"/>
      <c r="BY32" s="52" t="s">
        <v>8</v>
      </c>
      <c r="BZ32" s="77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9"/>
      <c r="CR32" s="52" t="s">
        <v>8</v>
      </c>
      <c r="CS32" s="77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9"/>
    </row>
    <row r="33" spans="1:108">
      <c r="A33" s="52" t="s">
        <v>9</v>
      </c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/>
      <c r="T33" s="52" t="s">
        <v>9</v>
      </c>
      <c r="U33" s="77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9"/>
      <c r="AM33" s="52" t="s">
        <v>9</v>
      </c>
      <c r="AN33" s="77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9"/>
      <c r="BF33" s="52" t="s">
        <v>9</v>
      </c>
      <c r="BG33" s="77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9"/>
      <c r="BY33" s="52" t="s">
        <v>9</v>
      </c>
      <c r="BZ33" s="77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9"/>
      <c r="CR33" s="52" t="s">
        <v>9</v>
      </c>
      <c r="CS33" s="77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9"/>
    </row>
    <row r="34" spans="1:108">
      <c r="A34" s="52" t="s">
        <v>10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9"/>
      <c r="T34" s="52" t="s">
        <v>10</v>
      </c>
      <c r="U34" s="77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9"/>
      <c r="AM34" s="52" t="s">
        <v>10</v>
      </c>
      <c r="AN34" s="77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9"/>
      <c r="BF34" s="52" t="s">
        <v>10</v>
      </c>
      <c r="BG34" s="77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9"/>
      <c r="BY34" s="52" t="s">
        <v>10</v>
      </c>
      <c r="BZ34" s="77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9"/>
      <c r="CR34" s="52" t="s">
        <v>10</v>
      </c>
      <c r="CS34" s="77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9"/>
    </row>
    <row r="35" spans="1:108">
      <c r="A35" s="52" t="s">
        <v>11</v>
      </c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  <c r="T35" s="52" t="s">
        <v>11</v>
      </c>
      <c r="U35" s="77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9"/>
      <c r="AM35" s="52" t="s">
        <v>11</v>
      </c>
      <c r="AN35" s="77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9"/>
      <c r="BF35" s="52" t="s">
        <v>11</v>
      </c>
      <c r="BG35" s="77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9"/>
      <c r="BY35" s="52" t="s">
        <v>11</v>
      </c>
      <c r="BZ35" s="77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9"/>
      <c r="CR35" s="52" t="s">
        <v>11</v>
      </c>
      <c r="CS35" s="77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9"/>
    </row>
    <row r="36" spans="1:108">
      <c r="A36" s="52" t="s">
        <v>12</v>
      </c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9"/>
      <c r="T36" s="52" t="s">
        <v>12</v>
      </c>
      <c r="U36" s="77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9"/>
      <c r="AM36" s="52" t="s">
        <v>12</v>
      </c>
      <c r="AN36" s="77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9"/>
      <c r="BF36" s="52" t="s">
        <v>12</v>
      </c>
      <c r="BG36" s="77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9"/>
      <c r="BY36" s="52" t="s">
        <v>12</v>
      </c>
      <c r="BZ36" s="77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9"/>
      <c r="CR36" s="52" t="s">
        <v>12</v>
      </c>
      <c r="CS36" s="77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9"/>
    </row>
    <row r="37" spans="1:108" ht="15" thickBot="1">
      <c r="A37" s="52" t="s">
        <v>13</v>
      </c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2"/>
      <c r="T37" s="52" t="s">
        <v>13</v>
      </c>
      <c r="U37" s="80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2"/>
      <c r="AM37" s="52" t="s">
        <v>13</v>
      </c>
      <c r="AN37" s="80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2"/>
      <c r="BF37" s="52" t="s">
        <v>13</v>
      </c>
      <c r="BG37" s="80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2"/>
      <c r="BY37" s="52" t="s">
        <v>13</v>
      </c>
      <c r="BZ37" s="80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2"/>
      <c r="CR37" s="52" t="s">
        <v>13</v>
      </c>
      <c r="CS37" s="80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2"/>
    </row>
    <row r="38" spans="1:108" ht="15" thickTop="1"/>
  </sheetData>
  <phoneticPr fontId="2"/>
  <pageMargins left="0.78700000000000003" right="0.78700000000000003" top="0.98399999999999999" bottom="0.98399999999999999" header="0.51200000000000001" footer="0.51200000000000001"/>
  <pageSetup paperSize="9" scale="76" orientation="portrait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J248"/>
  <sheetViews>
    <sheetView zoomScaleNormal="100" zoomScalePageLayoutView="80" workbookViewId="0">
      <selection activeCell="Q88" sqref="Q88"/>
    </sheetView>
  </sheetViews>
  <sheetFormatPr baseColWidth="10" defaultColWidth="8.796875" defaultRowHeight="14"/>
  <cols>
    <col min="1" max="1" width="12.796875" style="17" customWidth="1"/>
    <col min="2" max="13" width="11.3984375" style="17" customWidth="1"/>
    <col min="14" max="19" width="14.59765625" style="17" customWidth="1"/>
    <col min="20" max="21" width="12.19921875" style="17" bestFit="1" customWidth="1"/>
    <col min="22" max="32" width="11.3984375" style="17" customWidth="1"/>
    <col min="33" max="38" width="14.59765625" style="17" customWidth="1"/>
    <col min="39" max="39" width="8.796875" style="17"/>
    <col min="40" max="40" width="9.19921875" style="17" bestFit="1" customWidth="1"/>
    <col min="41" max="51" width="11.3984375" style="17" customWidth="1"/>
    <col min="52" max="58" width="14.59765625" style="17" customWidth="1"/>
    <col min="59" max="61" width="9.19921875" style="17" bestFit="1" customWidth="1"/>
    <col min="62" max="69" width="8.796875" style="17"/>
    <col min="70" max="70" width="9.19921875" style="17" bestFit="1" customWidth="1"/>
    <col min="71" max="77" width="14.59765625" style="17" customWidth="1"/>
    <col min="78" max="80" width="9.19921875" style="17" bestFit="1" customWidth="1"/>
    <col min="81" max="88" width="8.796875" style="17"/>
    <col min="89" max="89" width="9.19921875" style="17" bestFit="1" customWidth="1"/>
    <col min="90" max="96" width="14.59765625" style="17" customWidth="1"/>
    <col min="97" max="99" width="9.19921875" style="17" bestFit="1" customWidth="1"/>
    <col min="100" max="107" width="8.796875" style="17"/>
    <col min="108" max="108" width="9.19921875" style="17" bestFit="1" customWidth="1"/>
    <col min="109" max="115" width="14.59765625" style="17" customWidth="1"/>
    <col min="116" max="16384" width="8.796875" style="17"/>
  </cols>
  <sheetData>
    <row r="1" spans="1:113" ht="16">
      <c r="A1" s="51" t="s">
        <v>57</v>
      </c>
      <c r="T1" s="51" t="s">
        <v>57</v>
      </c>
      <c r="AM1" s="51" t="s">
        <v>57</v>
      </c>
      <c r="BF1" s="51" t="s">
        <v>57</v>
      </c>
      <c r="BY1" s="51" t="s">
        <v>57</v>
      </c>
      <c r="CR1" s="51" t="s">
        <v>57</v>
      </c>
    </row>
    <row r="2" spans="1:113">
      <c r="A2" s="231" t="s">
        <v>158</v>
      </c>
      <c r="N2" s="231" t="s">
        <v>158</v>
      </c>
      <c r="T2" s="231" t="s">
        <v>159</v>
      </c>
      <c r="AG2" s="231" t="s">
        <v>159</v>
      </c>
      <c r="AM2" s="231" t="s">
        <v>144</v>
      </c>
      <c r="AZ2" s="231" t="s">
        <v>144</v>
      </c>
      <c r="BF2" s="231" t="s">
        <v>145</v>
      </c>
      <c r="BS2" s="231" t="s">
        <v>145</v>
      </c>
      <c r="BY2" s="231" t="s">
        <v>146</v>
      </c>
      <c r="CL2" s="231" t="s">
        <v>146</v>
      </c>
      <c r="CR2" s="231" t="s">
        <v>160</v>
      </c>
      <c r="DE2" s="231" t="s">
        <v>160</v>
      </c>
    </row>
    <row r="3" spans="1:113" ht="15" thickBot="1">
      <c r="A3" s="6" t="s">
        <v>239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T3" s="6" t="s">
        <v>239</v>
      </c>
      <c r="U3" s="6">
        <v>1</v>
      </c>
      <c r="V3" s="6">
        <v>2</v>
      </c>
      <c r="W3" s="6">
        <v>3</v>
      </c>
      <c r="X3" s="6">
        <v>4</v>
      </c>
      <c r="Y3" s="6">
        <v>5</v>
      </c>
      <c r="Z3" s="6">
        <v>6</v>
      </c>
      <c r="AA3" s="6">
        <v>7</v>
      </c>
      <c r="AB3" s="6">
        <v>8</v>
      </c>
      <c r="AC3" s="6">
        <v>9</v>
      </c>
      <c r="AD3" s="6">
        <v>10</v>
      </c>
      <c r="AE3" s="6">
        <v>11</v>
      </c>
      <c r="AF3" s="6">
        <v>12</v>
      </c>
      <c r="AM3" s="6" t="s">
        <v>239</v>
      </c>
      <c r="AN3" s="6">
        <v>1</v>
      </c>
      <c r="AO3" s="6">
        <v>2</v>
      </c>
      <c r="AP3" s="6">
        <v>3</v>
      </c>
      <c r="AQ3" s="6">
        <v>4</v>
      </c>
      <c r="AR3" s="6">
        <v>5</v>
      </c>
      <c r="AS3" s="6">
        <v>6</v>
      </c>
      <c r="AT3" s="6">
        <v>7</v>
      </c>
      <c r="AU3" s="6">
        <v>8</v>
      </c>
      <c r="AV3" s="6">
        <v>9</v>
      </c>
      <c r="AW3" s="6">
        <v>10</v>
      </c>
      <c r="AX3" s="6">
        <v>11</v>
      </c>
      <c r="AY3" s="6">
        <v>12</v>
      </c>
      <c r="BF3" s="6" t="s">
        <v>239</v>
      </c>
      <c r="BG3" s="6">
        <v>1</v>
      </c>
      <c r="BH3" s="6">
        <v>2</v>
      </c>
      <c r="BI3" s="6">
        <v>3</v>
      </c>
      <c r="BJ3" s="6">
        <v>4</v>
      </c>
      <c r="BK3" s="6">
        <v>5</v>
      </c>
      <c r="BL3" s="6">
        <v>6</v>
      </c>
      <c r="BM3" s="6">
        <v>7</v>
      </c>
      <c r="BN3" s="6">
        <v>8</v>
      </c>
      <c r="BO3" s="6">
        <v>9</v>
      </c>
      <c r="BP3" s="6">
        <v>10</v>
      </c>
      <c r="BQ3" s="6">
        <v>11</v>
      </c>
      <c r="BR3" s="6">
        <v>12</v>
      </c>
      <c r="BY3" s="6" t="s">
        <v>239</v>
      </c>
      <c r="BZ3" s="6">
        <v>1</v>
      </c>
      <c r="CA3" s="6">
        <v>2</v>
      </c>
      <c r="CB3" s="6">
        <v>3</v>
      </c>
      <c r="CC3" s="6">
        <v>4</v>
      </c>
      <c r="CD3" s="6">
        <v>5</v>
      </c>
      <c r="CE3" s="6">
        <v>6</v>
      </c>
      <c r="CF3" s="6">
        <v>7</v>
      </c>
      <c r="CG3" s="6">
        <v>8</v>
      </c>
      <c r="CH3" s="6">
        <v>9</v>
      </c>
      <c r="CI3" s="6">
        <v>10</v>
      </c>
      <c r="CJ3" s="6">
        <v>11</v>
      </c>
      <c r="CK3" s="6">
        <v>12</v>
      </c>
      <c r="CR3" s="6" t="s">
        <v>239</v>
      </c>
      <c r="CS3" s="6">
        <v>1</v>
      </c>
      <c r="CT3" s="6">
        <v>2</v>
      </c>
      <c r="CU3" s="6">
        <v>3</v>
      </c>
      <c r="CV3" s="6">
        <v>4</v>
      </c>
      <c r="CW3" s="6">
        <v>5</v>
      </c>
      <c r="CX3" s="6">
        <v>6</v>
      </c>
      <c r="CY3" s="6">
        <v>7</v>
      </c>
      <c r="CZ3" s="6">
        <v>8</v>
      </c>
      <c r="DA3" s="6">
        <v>9</v>
      </c>
      <c r="DB3" s="6">
        <v>10</v>
      </c>
      <c r="DC3" s="6">
        <v>11</v>
      </c>
      <c r="DD3" s="6">
        <v>12</v>
      </c>
    </row>
    <row r="4" spans="1:113" ht="15" thickTop="1">
      <c r="A4" s="130" t="s">
        <v>14</v>
      </c>
      <c r="B4" s="107" t="e">
        <f>calculate!C6</f>
        <v>#VALUE!</v>
      </c>
      <c r="C4" s="107" t="e">
        <f>calculate!D6</f>
        <v>#VALUE!</v>
      </c>
      <c r="D4" s="107" t="e">
        <f>calculate!E6</f>
        <v>#VALUE!</v>
      </c>
      <c r="E4" s="107" t="e">
        <f>calculate!F6</f>
        <v>#VALUE!</v>
      </c>
      <c r="F4" s="107" t="e">
        <f>calculate!G6</f>
        <v>#VALUE!</v>
      </c>
      <c r="G4" s="107" t="e">
        <f>calculate!H6</f>
        <v>#VALUE!</v>
      </c>
      <c r="H4" s="107" t="e">
        <f>calculate!I6</f>
        <v>#VALUE!</v>
      </c>
      <c r="I4" s="107" t="e">
        <f>calculate!J6</f>
        <v>#VALUE!</v>
      </c>
      <c r="J4" s="107" t="e">
        <f>calculate!K6</f>
        <v>#VALUE!</v>
      </c>
      <c r="K4" s="107" t="e">
        <f>calculate!L6</f>
        <v>#VALUE!</v>
      </c>
      <c r="L4" s="107" t="e">
        <f>calculate!M6</f>
        <v>#VALUE!</v>
      </c>
      <c r="M4" s="132" t="e">
        <f>calculate!N6</f>
        <v>#VALUE!</v>
      </c>
      <c r="P4" s="126"/>
      <c r="Q4" s="126"/>
      <c r="R4" s="126"/>
      <c r="T4" s="130" t="s">
        <v>14</v>
      </c>
      <c r="U4" s="107" t="e">
        <f>calculate!V6</f>
        <v>#VALUE!</v>
      </c>
      <c r="V4" s="107" t="e">
        <f>calculate!W6</f>
        <v>#VALUE!</v>
      </c>
      <c r="W4" s="107" t="e">
        <f>calculate!X6</f>
        <v>#VALUE!</v>
      </c>
      <c r="X4" s="107" t="e">
        <f>calculate!Y6</f>
        <v>#VALUE!</v>
      </c>
      <c r="Y4" s="107" t="e">
        <f>calculate!Z6</f>
        <v>#VALUE!</v>
      </c>
      <c r="Z4" s="107" t="e">
        <f>calculate!AA6</f>
        <v>#VALUE!</v>
      </c>
      <c r="AA4" s="107" t="e">
        <f>calculate!AB6</f>
        <v>#VALUE!</v>
      </c>
      <c r="AB4" s="107" t="e">
        <f>calculate!AC6</f>
        <v>#VALUE!</v>
      </c>
      <c r="AC4" s="107" t="e">
        <f>calculate!AD6</f>
        <v>#VALUE!</v>
      </c>
      <c r="AD4" s="107" t="e">
        <f>calculate!AE6</f>
        <v>#VALUE!</v>
      </c>
      <c r="AE4" s="107" t="e">
        <f>calculate!AF6</f>
        <v>#VALUE!</v>
      </c>
      <c r="AF4" s="132" t="e">
        <f>calculate!AG6</f>
        <v>#VALUE!</v>
      </c>
      <c r="AI4" s="126"/>
      <c r="AJ4" s="126"/>
      <c r="AK4" s="126"/>
      <c r="AM4" s="130" t="s">
        <v>14</v>
      </c>
      <c r="AN4" s="107" t="e">
        <f>calculate!AO6</f>
        <v>#VALUE!</v>
      </c>
      <c r="AO4" s="107" t="e">
        <f>calculate!AP6</f>
        <v>#VALUE!</v>
      </c>
      <c r="AP4" s="107" t="e">
        <f>calculate!AQ6</f>
        <v>#VALUE!</v>
      </c>
      <c r="AQ4" s="107" t="e">
        <f>calculate!AR6</f>
        <v>#VALUE!</v>
      </c>
      <c r="AR4" s="107" t="e">
        <f>calculate!AS6</f>
        <v>#VALUE!</v>
      </c>
      <c r="AS4" s="107" t="e">
        <f>calculate!AT6</f>
        <v>#VALUE!</v>
      </c>
      <c r="AT4" s="107" t="e">
        <f>calculate!AU6</f>
        <v>#VALUE!</v>
      </c>
      <c r="AU4" s="107" t="e">
        <f>calculate!AV6</f>
        <v>#VALUE!</v>
      </c>
      <c r="AV4" s="107" t="e">
        <f>calculate!AW6</f>
        <v>#VALUE!</v>
      </c>
      <c r="AW4" s="107" t="e">
        <f>calculate!AX6</f>
        <v>#VALUE!</v>
      </c>
      <c r="AX4" s="107" t="e">
        <f>calculate!AY6</f>
        <v>#VALUE!</v>
      </c>
      <c r="AY4" s="132" t="e">
        <f>calculate!AZ6</f>
        <v>#VALUE!</v>
      </c>
      <c r="BB4" s="126"/>
      <c r="BC4" s="126"/>
      <c r="BD4" s="126"/>
      <c r="BF4" s="130" t="s">
        <v>14</v>
      </c>
      <c r="BG4" s="107" t="e">
        <f>calculate!BH6</f>
        <v>#VALUE!</v>
      </c>
      <c r="BH4" s="107" t="e">
        <f>calculate!BI6</f>
        <v>#VALUE!</v>
      </c>
      <c r="BI4" s="107" t="e">
        <f>calculate!BJ6</f>
        <v>#VALUE!</v>
      </c>
      <c r="BJ4" s="107" t="e">
        <f>calculate!BK6</f>
        <v>#VALUE!</v>
      </c>
      <c r="BK4" s="107" t="e">
        <f>calculate!BL6</f>
        <v>#VALUE!</v>
      </c>
      <c r="BL4" s="107" t="e">
        <f>calculate!BM6</f>
        <v>#VALUE!</v>
      </c>
      <c r="BM4" s="107" t="e">
        <f>calculate!BN6</f>
        <v>#VALUE!</v>
      </c>
      <c r="BN4" s="107" t="e">
        <f>calculate!BO6</f>
        <v>#VALUE!</v>
      </c>
      <c r="BO4" s="107" t="e">
        <f>calculate!BP6</f>
        <v>#VALUE!</v>
      </c>
      <c r="BP4" s="107" t="e">
        <f>calculate!BQ6</f>
        <v>#VALUE!</v>
      </c>
      <c r="BQ4" s="107" t="e">
        <f>calculate!BR6</f>
        <v>#VALUE!</v>
      </c>
      <c r="BR4" s="132" t="e">
        <f>calculate!BS6</f>
        <v>#VALUE!</v>
      </c>
      <c r="BU4" s="126"/>
      <c r="BV4" s="126"/>
      <c r="BW4" s="126"/>
      <c r="BY4" s="130" t="s">
        <v>14</v>
      </c>
      <c r="BZ4" s="107" t="e">
        <f>calculate!CA6</f>
        <v>#VALUE!</v>
      </c>
      <c r="CA4" s="107" t="e">
        <f>calculate!CB6</f>
        <v>#VALUE!</v>
      </c>
      <c r="CB4" s="107" t="e">
        <f>calculate!CC6</f>
        <v>#VALUE!</v>
      </c>
      <c r="CC4" s="107" t="e">
        <f>calculate!CD6</f>
        <v>#VALUE!</v>
      </c>
      <c r="CD4" s="107" t="e">
        <f>calculate!CE6</f>
        <v>#VALUE!</v>
      </c>
      <c r="CE4" s="107" t="e">
        <f>calculate!CF6</f>
        <v>#VALUE!</v>
      </c>
      <c r="CF4" s="107" t="e">
        <f>calculate!CG6</f>
        <v>#VALUE!</v>
      </c>
      <c r="CG4" s="107" t="e">
        <f>calculate!CH6</f>
        <v>#VALUE!</v>
      </c>
      <c r="CH4" s="107" t="e">
        <f>calculate!CI6</f>
        <v>#VALUE!</v>
      </c>
      <c r="CI4" s="107" t="e">
        <f>calculate!CJ6</f>
        <v>#VALUE!</v>
      </c>
      <c r="CJ4" s="107" t="e">
        <f>calculate!CK6</f>
        <v>#VALUE!</v>
      </c>
      <c r="CK4" s="132" t="e">
        <f>calculate!CL6</f>
        <v>#VALUE!</v>
      </c>
      <c r="CN4" s="126"/>
      <c r="CO4" s="126"/>
      <c r="CP4" s="126"/>
      <c r="CR4" s="130" t="s">
        <v>14</v>
      </c>
      <c r="CS4" s="107" t="e">
        <f>calculate!CT6</f>
        <v>#VALUE!</v>
      </c>
      <c r="CT4" s="107" t="e">
        <f>calculate!CU6</f>
        <v>#VALUE!</v>
      </c>
      <c r="CU4" s="107" t="e">
        <f>calculate!CV6</f>
        <v>#VALUE!</v>
      </c>
      <c r="CV4" s="107" t="e">
        <f>calculate!CW6</f>
        <v>#VALUE!</v>
      </c>
      <c r="CW4" s="107" t="e">
        <f>calculate!CX6</f>
        <v>#VALUE!</v>
      </c>
      <c r="CX4" s="107" t="e">
        <f>calculate!CY6</f>
        <v>#VALUE!</v>
      </c>
      <c r="CY4" s="107" t="e">
        <f>calculate!CZ6</f>
        <v>#VALUE!</v>
      </c>
      <c r="CZ4" s="107" t="e">
        <f>calculate!DA6</f>
        <v>#VALUE!</v>
      </c>
      <c r="DA4" s="107" t="e">
        <f>calculate!DB6</f>
        <v>#VALUE!</v>
      </c>
      <c r="DB4" s="107" t="e">
        <f>calculate!DC6</f>
        <v>#VALUE!</v>
      </c>
      <c r="DC4" s="107" t="e">
        <f>calculate!DD6</f>
        <v>#VALUE!</v>
      </c>
      <c r="DD4" s="132" t="e">
        <f>calculate!DE6</f>
        <v>#VALUE!</v>
      </c>
      <c r="DG4" s="126"/>
      <c r="DH4" s="126"/>
      <c r="DI4" s="126"/>
    </row>
    <row r="5" spans="1:113">
      <c r="A5" s="130" t="s">
        <v>15</v>
      </c>
      <c r="B5" s="108" t="e">
        <f>calculate!C15</f>
        <v>#VALUE!</v>
      </c>
      <c r="C5" s="108" t="e">
        <f>calculate!D15</f>
        <v>#VALUE!</v>
      </c>
      <c r="D5" s="108" t="e">
        <f>calculate!E15</f>
        <v>#VALUE!</v>
      </c>
      <c r="E5" s="108" t="e">
        <f>calculate!F15</f>
        <v>#VALUE!</v>
      </c>
      <c r="F5" s="108" t="e">
        <f>calculate!G15</f>
        <v>#VALUE!</v>
      </c>
      <c r="G5" s="108" t="e">
        <f>calculate!H15</f>
        <v>#VALUE!</v>
      </c>
      <c r="H5" s="108" t="e">
        <f>calculate!I15</f>
        <v>#VALUE!</v>
      </c>
      <c r="I5" s="108" t="e">
        <f>calculate!J15</f>
        <v>#VALUE!</v>
      </c>
      <c r="J5" s="108" t="e">
        <f>calculate!K15</f>
        <v>#VALUE!</v>
      </c>
      <c r="K5" s="108" t="e">
        <f>calculate!L15</f>
        <v>#VALUE!</v>
      </c>
      <c r="L5" s="108" t="e">
        <f>calculate!M15</f>
        <v>#VALUE!</v>
      </c>
      <c r="M5" s="133" t="e">
        <f>calculate!N15</f>
        <v>#VALUE!</v>
      </c>
      <c r="P5" s="126"/>
      <c r="Q5" s="126"/>
      <c r="R5" s="126"/>
      <c r="T5" s="130" t="s">
        <v>15</v>
      </c>
      <c r="U5" s="108" t="e">
        <f>calculate!V15</f>
        <v>#VALUE!</v>
      </c>
      <c r="V5" s="108" t="e">
        <f>calculate!W15</f>
        <v>#VALUE!</v>
      </c>
      <c r="W5" s="108" t="e">
        <f>calculate!X15</f>
        <v>#VALUE!</v>
      </c>
      <c r="X5" s="108" t="e">
        <f>calculate!Y15</f>
        <v>#VALUE!</v>
      </c>
      <c r="Y5" s="108" t="e">
        <f>calculate!Z15</f>
        <v>#VALUE!</v>
      </c>
      <c r="Z5" s="108" t="e">
        <f>calculate!AA15</f>
        <v>#VALUE!</v>
      </c>
      <c r="AA5" s="108" t="e">
        <f>calculate!AB15</f>
        <v>#VALUE!</v>
      </c>
      <c r="AB5" s="108" t="e">
        <f>calculate!AC15</f>
        <v>#VALUE!</v>
      </c>
      <c r="AC5" s="108" t="e">
        <f>calculate!AD15</f>
        <v>#VALUE!</v>
      </c>
      <c r="AD5" s="108" t="e">
        <f>calculate!AE15</f>
        <v>#VALUE!</v>
      </c>
      <c r="AE5" s="108" t="e">
        <f>calculate!AF15</f>
        <v>#VALUE!</v>
      </c>
      <c r="AF5" s="133" t="e">
        <f>calculate!AG15</f>
        <v>#VALUE!</v>
      </c>
      <c r="AI5" s="126"/>
      <c r="AJ5" s="126"/>
      <c r="AK5" s="126"/>
      <c r="AM5" s="130" t="s">
        <v>15</v>
      </c>
      <c r="AN5" s="108" t="e">
        <f>calculate!AO15</f>
        <v>#VALUE!</v>
      </c>
      <c r="AO5" s="108" t="e">
        <f>calculate!AP15</f>
        <v>#VALUE!</v>
      </c>
      <c r="AP5" s="108" t="e">
        <f>calculate!AQ15</f>
        <v>#VALUE!</v>
      </c>
      <c r="AQ5" s="108" t="e">
        <f>calculate!AR15</f>
        <v>#VALUE!</v>
      </c>
      <c r="AR5" s="108" t="e">
        <f>calculate!AS15</f>
        <v>#VALUE!</v>
      </c>
      <c r="AS5" s="108" t="e">
        <f>calculate!AT15</f>
        <v>#VALUE!</v>
      </c>
      <c r="AT5" s="108" t="e">
        <f>calculate!AU15</f>
        <v>#VALUE!</v>
      </c>
      <c r="AU5" s="108" t="e">
        <f>calculate!AV15</f>
        <v>#VALUE!</v>
      </c>
      <c r="AV5" s="108" t="e">
        <f>calculate!AW15</f>
        <v>#VALUE!</v>
      </c>
      <c r="AW5" s="108" t="e">
        <f>calculate!AX15</f>
        <v>#VALUE!</v>
      </c>
      <c r="AX5" s="108" t="e">
        <f>calculate!AY15</f>
        <v>#VALUE!</v>
      </c>
      <c r="AY5" s="133" t="e">
        <f>calculate!AZ15</f>
        <v>#VALUE!</v>
      </c>
      <c r="BB5" s="126"/>
      <c r="BC5" s="126"/>
      <c r="BD5" s="126"/>
      <c r="BF5" s="130" t="s">
        <v>15</v>
      </c>
      <c r="BG5" s="108" t="e">
        <f>calculate!BH15</f>
        <v>#VALUE!</v>
      </c>
      <c r="BH5" s="108" t="e">
        <f>calculate!BI15</f>
        <v>#VALUE!</v>
      </c>
      <c r="BI5" s="108" t="e">
        <f>calculate!BJ15</f>
        <v>#VALUE!</v>
      </c>
      <c r="BJ5" s="108" t="e">
        <f>calculate!BK15</f>
        <v>#VALUE!</v>
      </c>
      <c r="BK5" s="108" t="e">
        <f>calculate!BL15</f>
        <v>#VALUE!</v>
      </c>
      <c r="BL5" s="108" t="e">
        <f>calculate!BM15</f>
        <v>#VALUE!</v>
      </c>
      <c r="BM5" s="108" t="e">
        <f>calculate!BN15</f>
        <v>#VALUE!</v>
      </c>
      <c r="BN5" s="108" t="e">
        <f>calculate!BO15</f>
        <v>#VALUE!</v>
      </c>
      <c r="BO5" s="108" t="e">
        <f>calculate!BP15</f>
        <v>#VALUE!</v>
      </c>
      <c r="BP5" s="108" t="e">
        <f>calculate!BQ15</f>
        <v>#VALUE!</v>
      </c>
      <c r="BQ5" s="108" t="e">
        <f>calculate!BR15</f>
        <v>#VALUE!</v>
      </c>
      <c r="BR5" s="133" t="e">
        <f>calculate!BS15</f>
        <v>#VALUE!</v>
      </c>
      <c r="BU5" s="126"/>
      <c r="BV5" s="126"/>
      <c r="BW5" s="126"/>
      <c r="BY5" s="130" t="s">
        <v>15</v>
      </c>
      <c r="BZ5" s="108" t="e">
        <f>calculate!CA15</f>
        <v>#VALUE!</v>
      </c>
      <c r="CA5" s="108" t="e">
        <f>calculate!CB15</f>
        <v>#VALUE!</v>
      </c>
      <c r="CB5" s="108" t="e">
        <f>calculate!CC15</f>
        <v>#VALUE!</v>
      </c>
      <c r="CC5" s="108" t="e">
        <f>calculate!CD15</f>
        <v>#VALUE!</v>
      </c>
      <c r="CD5" s="108" t="e">
        <f>calculate!CE15</f>
        <v>#VALUE!</v>
      </c>
      <c r="CE5" s="108" t="e">
        <f>calculate!CF15</f>
        <v>#VALUE!</v>
      </c>
      <c r="CF5" s="108" t="e">
        <f>calculate!CG15</f>
        <v>#VALUE!</v>
      </c>
      <c r="CG5" s="108" t="e">
        <f>calculate!CH15</f>
        <v>#VALUE!</v>
      </c>
      <c r="CH5" s="108" t="e">
        <f>calculate!CI15</f>
        <v>#VALUE!</v>
      </c>
      <c r="CI5" s="108" t="e">
        <f>calculate!CJ15</f>
        <v>#VALUE!</v>
      </c>
      <c r="CJ5" s="108" t="e">
        <f>calculate!CK15</f>
        <v>#VALUE!</v>
      </c>
      <c r="CK5" s="133" t="e">
        <f>calculate!CL15</f>
        <v>#VALUE!</v>
      </c>
      <c r="CN5" s="126"/>
      <c r="CO5" s="126"/>
      <c r="CP5" s="126"/>
      <c r="CR5" s="130" t="s">
        <v>15</v>
      </c>
      <c r="CS5" s="108" t="e">
        <f>calculate!CT15</f>
        <v>#VALUE!</v>
      </c>
      <c r="CT5" s="108" t="e">
        <f>calculate!CU15</f>
        <v>#VALUE!</v>
      </c>
      <c r="CU5" s="108" t="e">
        <f>calculate!CV15</f>
        <v>#VALUE!</v>
      </c>
      <c r="CV5" s="108" t="e">
        <f>calculate!CW15</f>
        <v>#VALUE!</v>
      </c>
      <c r="CW5" s="108" t="e">
        <f>calculate!CX15</f>
        <v>#VALUE!</v>
      </c>
      <c r="CX5" s="108" t="e">
        <f>calculate!CY15</f>
        <v>#VALUE!</v>
      </c>
      <c r="CY5" s="108" t="e">
        <f>calculate!CZ15</f>
        <v>#VALUE!</v>
      </c>
      <c r="CZ5" s="108" t="e">
        <f>calculate!DA15</f>
        <v>#VALUE!</v>
      </c>
      <c r="DA5" s="108" t="e">
        <f>calculate!DB15</f>
        <v>#VALUE!</v>
      </c>
      <c r="DB5" s="108" t="e">
        <f>calculate!DC15</f>
        <v>#VALUE!</v>
      </c>
      <c r="DC5" s="108" t="e">
        <f>calculate!DD15</f>
        <v>#VALUE!</v>
      </c>
      <c r="DD5" s="133" t="e">
        <f>calculate!DE15</f>
        <v>#VALUE!</v>
      </c>
      <c r="DG5" s="126"/>
      <c r="DH5" s="126"/>
      <c r="DI5" s="126"/>
    </row>
    <row r="6" spans="1:113">
      <c r="A6" s="130" t="s">
        <v>16</v>
      </c>
      <c r="B6" s="108" t="e">
        <f>calculate!C24</f>
        <v>#VALUE!</v>
      </c>
      <c r="C6" s="108" t="e">
        <f>calculate!D24</f>
        <v>#VALUE!</v>
      </c>
      <c r="D6" s="108" t="e">
        <f>calculate!E24</f>
        <v>#VALUE!</v>
      </c>
      <c r="E6" s="108" t="e">
        <f>calculate!F24</f>
        <v>#VALUE!</v>
      </c>
      <c r="F6" s="108" t="e">
        <f>calculate!G24</f>
        <v>#VALUE!</v>
      </c>
      <c r="G6" s="108" t="e">
        <f>calculate!H24</f>
        <v>#VALUE!</v>
      </c>
      <c r="H6" s="108" t="e">
        <f>calculate!I24</f>
        <v>#VALUE!</v>
      </c>
      <c r="I6" s="108" t="e">
        <f>calculate!J24</f>
        <v>#VALUE!</v>
      </c>
      <c r="J6" s="108" t="e">
        <f>calculate!K24</f>
        <v>#VALUE!</v>
      </c>
      <c r="K6" s="108" t="e">
        <f>calculate!L24</f>
        <v>#VALUE!</v>
      </c>
      <c r="L6" s="108" t="e">
        <f>calculate!M24</f>
        <v>#VALUE!</v>
      </c>
      <c r="M6" s="133" t="e">
        <f>calculate!N24</f>
        <v>#VALUE!</v>
      </c>
      <c r="N6" s="17" t="s">
        <v>113</v>
      </c>
      <c r="P6" s="126"/>
      <c r="Q6" s="126"/>
      <c r="R6" s="126"/>
      <c r="T6" s="130" t="s">
        <v>16</v>
      </c>
      <c r="U6" s="108" t="e">
        <f>calculate!V24</f>
        <v>#VALUE!</v>
      </c>
      <c r="V6" s="108" t="e">
        <f>calculate!W24</f>
        <v>#VALUE!</v>
      </c>
      <c r="W6" s="108" t="e">
        <f>calculate!X24</f>
        <v>#VALUE!</v>
      </c>
      <c r="X6" s="108" t="e">
        <f>calculate!Y24</f>
        <v>#VALUE!</v>
      </c>
      <c r="Y6" s="108" t="e">
        <f>calculate!Z24</f>
        <v>#VALUE!</v>
      </c>
      <c r="Z6" s="108" t="e">
        <f>calculate!AA24</f>
        <v>#VALUE!</v>
      </c>
      <c r="AA6" s="108" t="e">
        <f>calculate!AB24</f>
        <v>#VALUE!</v>
      </c>
      <c r="AB6" s="108" t="e">
        <f>calculate!AC24</f>
        <v>#VALUE!</v>
      </c>
      <c r="AC6" s="108" t="e">
        <f>calculate!AD24</f>
        <v>#VALUE!</v>
      </c>
      <c r="AD6" s="108" t="e">
        <f>calculate!AE24</f>
        <v>#VALUE!</v>
      </c>
      <c r="AE6" s="108" t="e">
        <f>calculate!AF24</f>
        <v>#VALUE!</v>
      </c>
      <c r="AF6" s="133" t="e">
        <f>calculate!AG24</f>
        <v>#VALUE!</v>
      </c>
      <c r="AG6" s="17" t="s">
        <v>110</v>
      </c>
      <c r="AI6" s="126"/>
      <c r="AJ6" s="126"/>
      <c r="AK6" s="126"/>
      <c r="AM6" s="130" t="s">
        <v>16</v>
      </c>
      <c r="AN6" s="108" t="e">
        <f>calculate!AO24</f>
        <v>#VALUE!</v>
      </c>
      <c r="AO6" s="108" t="e">
        <f>calculate!AP24</f>
        <v>#VALUE!</v>
      </c>
      <c r="AP6" s="108" t="e">
        <f>calculate!AQ24</f>
        <v>#VALUE!</v>
      </c>
      <c r="AQ6" s="108" t="e">
        <f>calculate!AR24</f>
        <v>#VALUE!</v>
      </c>
      <c r="AR6" s="108" t="e">
        <f>calculate!AS24</f>
        <v>#VALUE!</v>
      </c>
      <c r="AS6" s="108" t="e">
        <f>calculate!AT24</f>
        <v>#VALUE!</v>
      </c>
      <c r="AT6" s="108" t="e">
        <f>calculate!AU24</f>
        <v>#VALUE!</v>
      </c>
      <c r="AU6" s="108" t="e">
        <f>calculate!AV24</f>
        <v>#VALUE!</v>
      </c>
      <c r="AV6" s="108" t="e">
        <f>calculate!AW24</f>
        <v>#VALUE!</v>
      </c>
      <c r="AW6" s="108" t="e">
        <f>calculate!AX24</f>
        <v>#VALUE!</v>
      </c>
      <c r="AX6" s="108" t="e">
        <f>calculate!AY24</f>
        <v>#VALUE!</v>
      </c>
      <c r="AY6" s="133" t="e">
        <f>calculate!AZ24</f>
        <v>#VALUE!</v>
      </c>
      <c r="AZ6" s="17" t="s">
        <v>110</v>
      </c>
      <c r="BB6" s="126"/>
      <c r="BC6" s="126"/>
      <c r="BD6" s="126"/>
      <c r="BF6" s="130" t="s">
        <v>16</v>
      </c>
      <c r="BG6" s="108" t="e">
        <f>calculate!BH24</f>
        <v>#VALUE!</v>
      </c>
      <c r="BH6" s="108" t="e">
        <f>calculate!BI24</f>
        <v>#VALUE!</v>
      </c>
      <c r="BI6" s="108" t="e">
        <f>calculate!BJ24</f>
        <v>#VALUE!</v>
      </c>
      <c r="BJ6" s="108" t="e">
        <f>calculate!BK24</f>
        <v>#VALUE!</v>
      </c>
      <c r="BK6" s="108" t="e">
        <f>calculate!BL24</f>
        <v>#VALUE!</v>
      </c>
      <c r="BL6" s="108" t="e">
        <f>calculate!BM24</f>
        <v>#VALUE!</v>
      </c>
      <c r="BM6" s="108" t="e">
        <f>calculate!BN24</f>
        <v>#VALUE!</v>
      </c>
      <c r="BN6" s="108" t="e">
        <f>calculate!BO24</f>
        <v>#VALUE!</v>
      </c>
      <c r="BO6" s="108" t="e">
        <f>calculate!BP24</f>
        <v>#VALUE!</v>
      </c>
      <c r="BP6" s="108" t="e">
        <f>calculate!BQ24</f>
        <v>#VALUE!</v>
      </c>
      <c r="BQ6" s="108" t="e">
        <f>calculate!BR24</f>
        <v>#VALUE!</v>
      </c>
      <c r="BR6" s="133" t="e">
        <f>calculate!BS24</f>
        <v>#VALUE!</v>
      </c>
      <c r="BS6" s="17" t="s">
        <v>110</v>
      </c>
      <c r="BU6" s="126"/>
      <c r="BV6" s="126"/>
      <c r="BW6" s="126"/>
      <c r="BY6" s="130" t="s">
        <v>16</v>
      </c>
      <c r="BZ6" s="108" t="e">
        <f>calculate!CA24</f>
        <v>#VALUE!</v>
      </c>
      <c r="CA6" s="108" t="e">
        <f>calculate!CB24</f>
        <v>#VALUE!</v>
      </c>
      <c r="CB6" s="108" t="e">
        <f>calculate!CC24</f>
        <v>#VALUE!</v>
      </c>
      <c r="CC6" s="108" t="e">
        <f>calculate!CD24</f>
        <v>#VALUE!</v>
      </c>
      <c r="CD6" s="108" t="e">
        <f>calculate!CE24</f>
        <v>#VALUE!</v>
      </c>
      <c r="CE6" s="108" t="e">
        <f>calculate!CF24</f>
        <v>#VALUE!</v>
      </c>
      <c r="CF6" s="108" t="e">
        <f>calculate!CG24</f>
        <v>#VALUE!</v>
      </c>
      <c r="CG6" s="108" t="e">
        <f>calculate!CH24</f>
        <v>#VALUE!</v>
      </c>
      <c r="CH6" s="108" t="e">
        <f>calculate!CI24</f>
        <v>#VALUE!</v>
      </c>
      <c r="CI6" s="108" t="e">
        <f>calculate!CJ24</f>
        <v>#VALUE!</v>
      </c>
      <c r="CJ6" s="108" t="e">
        <f>calculate!CK24</f>
        <v>#VALUE!</v>
      </c>
      <c r="CK6" s="133" t="e">
        <f>calculate!CL24</f>
        <v>#VALUE!</v>
      </c>
      <c r="CL6" s="17" t="s">
        <v>110</v>
      </c>
      <c r="CN6" s="126"/>
      <c r="CO6" s="126"/>
      <c r="CP6" s="126"/>
      <c r="CR6" s="130" t="s">
        <v>16</v>
      </c>
      <c r="CS6" s="108" t="e">
        <f>calculate!CT24</f>
        <v>#VALUE!</v>
      </c>
      <c r="CT6" s="108" t="e">
        <f>calculate!CU24</f>
        <v>#VALUE!</v>
      </c>
      <c r="CU6" s="108" t="e">
        <f>calculate!CV24</f>
        <v>#VALUE!</v>
      </c>
      <c r="CV6" s="108" t="e">
        <f>calculate!CW24</f>
        <v>#VALUE!</v>
      </c>
      <c r="CW6" s="108" t="e">
        <f>calculate!CX24</f>
        <v>#VALUE!</v>
      </c>
      <c r="CX6" s="108" t="e">
        <f>calculate!CY24</f>
        <v>#VALUE!</v>
      </c>
      <c r="CY6" s="108" t="e">
        <f>calculate!CZ24</f>
        <v>#VALUE!</v>
      </c>
      <c r="CZ6" s="108" t="e">
        <f>calculate!DA24</f>
        <v>#VALUE!</v>
      </c>
      <c r="DA6" s="108" t="e">
        <f>calculate!DB24</f>
        <v>#VALUE!</v>
      </c>
      <c r="DB6" s="108" t="e">
        <f>calculate!DC24</f>
        <v>#VALUE!</v>
      </c>
      <c r="DC6" s="108" t="e">
        <f>calculate!DD24</f>
        <v>#VALUE!</v>
      </c>
      <c r="DD6" s="133" t="e">
        <f>calculate!DE24</f>
        <v>#VALUE!</v>
      </c>
      <c r="DE6" s="17" t="s">
        <v>110</v>
      </c>
      <c r="DG6" s="126"/>
      <c r="DH6" s="126"/>
      <c r="DI6" s="126"/>
    </row>
    <row r="7" spans="1:113">
      <c r="A7" s="130" t="s">
        <v>17</v>
      </c>
      <c r="B7" s="108" t="e">
        <f>calculate!C33</f>
        <v>#VALUE!</v>
      </c>
      <c r="C7" s="108" t="e">
        <f>calculate!D33</f>
        <v>#VALUE!</v>
      </c>
      <c r="D7" s="108" t="e">
        <f>calculate!E33</f>
        <v>#VALUE!</v>
      </c>
      <c r="E7" s="108" t="e">
        <f>calculate!F33</f>
        <v>#VALUE!</v>
      </c>
      <c r="F7" s="108" t="e">
        <f>calculate!G33</f>
        <v>#VALUE!</v>
      </c>
      <c r="G7" s="108" t="e">
        <f>calculate!H33</f>
        <v>#VALUE!</v>
      </c>
      <c r="H7" s="108" t="e">
        <f>calculate!I33</f>
        <v>#VALUE!</v>
      </c>
      <c r="I7" s="108" t="e">
        <f>calculate!J33</f>
        <v>#VALUE!</v>
      </c>
      <c r="J7" s="108" t="e">
        <f>calculate!K33</f>
        <v>#VALUE!</v>
      </c>
      <c r="K7" s="108" t="e">
        <f>calculate!L33</f>
        <v>#VALUE!</v>
      </c>
      <c r="L7" s="108" t="e">
        <f>calculate!M33</f>
        <v>#VALUE!</v>
      </c>
      <c r="M7" s="133" t="e">
        <f>calculate!N33</f>
        <v>#VALUE!</v>
      </c>
      <c r="P7" s="126"/>
      <c r="Q7" s="126"/>
      <c r="R7" s="126"/>
      <c r="T7" s="130" t="s">
        <v>17</v>
      </c>
      <c r="U7" s="108" t="e">
        <f>calculate!V33</f>
        <v>#VALUE!</v>
      </c>
      <c r="V7" s="108" t="e">
        <f>calculate!W33</f>
        <v>#VALUE!</v>
      </c>
      <c r="W7" s="108" t="e">
        <f>calculate!X33</f>
        <v>#VALUE!</v>
      </c>
      <c r="X7" s="108" t="e">
        <f>calculate!Y33</f>
        <v>#VALUE!</v>
      </c>
      <c r="Y7" s="108" t="e">
        <f>calculate!Z33</f>
        <v>#VALUE!</v>
      </c>
      <c r="Z7" s="108" t="e">
        <f>calculate!AA33</f>
        <v>#VALUE!</v>
      </c>
      <c r="AA7" s="108" t="e">
        <f>calculate!AB33</f>
        <v>#VALUE!</v>
      </c>
      <c r="AB7" s="108" t="e">
        <f>calculate!AC33</f>
        <v>#VALUE!</v>
      </c>
      <c r="AC7" s="108" t="e">
        <f>calculate!AD33</f>
        <v>#VALUE!</v>
      </c>
      <c r="AD7" s="108" t="e">
        <f>calculate!AE33</f>
        <v>#VALUE!</v>
      </c>
      <c r="AE7" s="108" t="e">
        <f>calculate!AF33</f>
        <v>#VALUE!</v>
      </c>
      <c r="AF7" s="133" t="e">
        <f>calculate!AG33</f>
        <v>#VALUE!</v>
      </c>
      <c r="AI7" s="126"/>
      <c r="AJ7" s="126"/>
      <c r="AK7" s="126"/>
      <c r="AM7" s="130" t="s">
        <v>17</v>
      </c>
      <c r="AN7" s="108" t="e">
        <f>calculate!AO33</f>
        <v>#VALUE!</v>
      </c>
      <c r="AO7" s="108" t="e">
        <f>calculate!AP33</f>
        <v>#VALUE!</v>
      </c>
      <c r="AP7" s="108" t="e">
        <f>calculate!AQ33</f>
        <v>#VALUE!</v>
      </c>
      <c r="AQ7" s="108" t="e">
        <f>calculate!AR33</f>
        <v>#VALUE!</v>
      </c>
      <c r="AR7" s="108" t="e">
        <f>calculate!AS33</f>
        <v>#VALUE!</v>
      </c>
      <c r="AS7" s="108" t="e">
        <f>calculate!AT33</f>
        <v>#VALUE!</v>
      </c>
      <c r="AT7" s="108" t="e">
        <f>calculate!AU33</f>
        <v>#VALUE!</v>
      </c>
      <c r="AU7" s="108" t="e">
        <f>calculate!AV33</f>
        <v>#VALUE!</v>
      </c>
      <c r="AV7" s="108" t="e">
        <f>calculate!AW33</f>
        <v>#VALUE!</v>
      </c>
      <c r="AW7" s="108" t="e">
        <f>calculate!AX33</f>
        <v>#VALUE!</v>
      </c>
      <c r="AX7" s="108" t="e">
        <f>calculate!AY33</f>
        <v>#VALUE!</v>
      </c>
      <c r="AY7" s="133" t="e">
        <f>calculate!AZ33</f>
        <v>#VALUE!</v>
      </c>
      <c r="BB7" s="126"/>
      <c r="BC7" s="126"/>
      <c r="BD7" s="126"/>
      <c r="BF7" s="130" t="s">
        <v>17</v>
      </c>
      <c r="BG7" s="108" t="e">
        <f>calculate!BH33</f>
        <v>#VALUE!</v>
      </c>
      <c r="BH7" s="108" t="e">
        <f>calculate!BI33</f>
        <v>#VALUE!</v>
      </c>
      <c r="BI7" s="108" t="e">
        <f>calculate!BJ33</f>
        <v>#VALUE!</v>
      </c>
      <c r="BJ7" s="108" t="e">
        <f>calculate!BK33</f>
        <v>#VALUE!</v>
      </c>
      <c r="BK7" s="108" t="e">
        <f>calculate!BL33</f>
        <v>#VALUE!</v>
      </c>
      <c r="BL7" s="108" t="e">
        <f>calculate!BM33</f>
        <v>#VALUE!</v>
      </c>
      <c r="BM7" s="108" t="e">
        <f>calculate!BN33</f>
        <v>#VALUE!</v>
      </c>
      <c r="BN7" s="108" t="e">
        <f>calculate!BO33</f>
        <v>#VALUE!</v>
      </c>
      <c r="BO7" s="108" t="e">
        <f>calculate!BP33</f>
        <v>#VALUE!</v>
      </c>
      <c r="BP7" s="108" t="e">
        <f>calculate!BQ33</f>
        <v>#VALUE!</v>
      </c>
      <c r="BQ7" s="108" t="e">
        <f>calculate!BR33</f>
        <v>#VALUE!</v>
      </c>
      <c r="BR7" s="133" t="e">
        <f>calculate!BS33</f>
        <v>#VALUE!</v>
      </c>
      <c r="BU7" s="126"/>
      <c r="BV7" s="126"/>
      <c r="BW7" s="126"/>
      <c r="BY7" s="130" t="s">
        <v>17</v>
      </c>
      <c r="BZ7" s="108" t="e">
        <f>calculate!CA33</f>
        <v>#VALUE!</v>
      </c>
      <c r="CA7" s="108" t="e">
        <f>calculate!CB33</f>
        <v>#VALUE!</v>
      </c>
      <c r="CB7" s="108" t="e">
        <f>calculate!CC33</f>
        <v>#VALUE!</v>
      </c>
      <c r="CC7" s="108" t="e">
        <f>calculate!CD33</f>
        <v>#VALUE!</v>
      </c>
      <c r="CD7" s="108" t="e">
        <f>calculate!CE33</f>
        <v>#VALUE!</v>
      </c>
      <c r="CE7" s="108" t="e">
        <f>calculate!CF33</f>
        <v>#VALUE!</v>
      </c>
      <c r="CF7" s="108" t="e">
        <f>calculate!CG33</f>
        <v>#VALUE!</v>
      </c>
      <c r="CG7" s="108" t="e">
        <f>calculate!CH33</f>
        <v>#VALUE!</v>
      </c>
      <c r="CH7" s="108" t="e">
        <f>calculate!CI33</f>
        <v>#VALUE!</v>
      </c>
      <c r="CI7" s="108" t="e">
        <f>calculate!CJ33</f>
        <v>#VALUE!</v>
      </c>
      <c r="CJ7" s="108" t="e">
        <f>calculate!CK33</f>
        <v>#VALUE!</v>
      </c>
      <c r="CK7" s="133" t="e">
        <f>calculate!CL33</f>
        <v>#VALUE!</v>
      </c>
      <c r="CN7" s="126"/>
      <c r="CO7" s="126"/>
      <c r="CP7" s="126"/>
      <c r="CR7" s="130" t="s">
        <v>17</v>
      </c>
      <c r="CS7" s="108" t="e">
        <f>calculate!CT33</f>
        <v>#VALUE!</v>
      </c>
      <c r="CT7" s="108" t="e">
        <f>calculate!CU33</f>
        <v>#VALUE!</v>
      </c>
      <c r="CU7" s="108" t="e">
        <f>calculate!CV33</f>
        <v>#VALUE!</v>
      </c>
      <c r="CV7" s="108" t="e">
        <f>calculate!CW33</f>
        <v>#VALUE!</v>
      </c>
      <c r="CW7" s="108" t="e">
        <f>calculate!CX33</f>
        <v>#VALUE!</v>
      </c>
      <c r="CX7" s="108" t="e">
        <f>calculate!CY33</f>
        <v>#VALUE!</v>
      </c>
      <c r="CY7" s="108" t="e">
        <f>calculate!CZ33</f>
        <v>#VALUE!</v>
      </c>
      <c r="CZ7" s="108" t="e">
        <f>calculate!DA33</f>
        <v>#VALUE!</v>
      </c>
      <c r="DA7" s="108" t="e">
        <f>calculate!DB33</f>
        <v>#VALUE!</v>
      </c>
      <c r="DB7" s="108" t="e">
        <f>calculate!DC33</f>
        <v>#VALUE!</v>
      </c>
      <c r="DC7" s="108" t="e">
        <f>calculate!DD33</f>
        <v>#VALUE!</v>
      </c>
      <c r="DD7" s="133" t="e">
        <f>calculate!DE33</f>
        <v>#VALUE!</v>
      </c>
      <c r="DG7" s="126"/>
      <c r="DH7" s="126"/>
      <c r="DI7" s="126"/>
    </row>
    <row r="8" spans="1:113">
      <c r="A8" s="130" t="s">
        <v>18</v>
      </c>
      <c r="B8" s="108" t="e">
        <f>calculate!C42</f>
        <v>#VALUE!</v>
      </c>
      <c r="C8" s="108" t="e">
        <f>calculate!D42</f>
        <v>#VALUE!</v>
      </c>
      <c r="D8" s="108" t="e">
        <f>calculate!E42</f>
        <v>#VALUE!</v>
      </c>
      <c r="E8" s="108" t="e">
        <f>calculate!F42</f>
        <v>#VALUE!</v>
      </c>
      <c r="F8" s="108" t="e">
        <f>calculate!G42</f>
        <v>#VALUE!</v>
      </c>
      <c r="G8" s="108" t="e">
        <f>calculate!H42</f>
        <v>#VALUE!</v>
      </c>
      <c r="H8" s="108" t="e">
        <f>calculate!I42</f>
        <v>#VALUE!</v>
      </c>
      <c r="I8" s="108" t="e">
        <f>calculate!J42</f>
        <v>#VALUE!</v>
      </c>
      <c r="J8" s="108" t="e">
        <f>calculate!K42</f>
        <v>#VALUE!</v>
      </c>
      <c r="K8" s="108" t="e">
        <f>calculate!L42</f>
        <v>#VALUE!</v>
      </c>
      <c r="L8" s="108" t="e">
        <f>calculate!M42</f>
        <v>#VALUE!</v>
      </c>
      <c r="M8" s="133" t="e">
        <f>calculate!N42</f>
        <v>#VALUE!</v>
      </c>
      <c r="P8" s="126"/>
      <c r="Q8" s="126"/>
      <c r="R8" s="126"/>
      <c r="T8" s="130" t="s">
        <v>18</v>
      </c>
      <c r="U8" s="108" t="e">
        <f>calculate!V42</f>
        <v>#VALUE!</v>
      </c>
      <c r="V8" s="108" t="e">
        <f>calculate!W42</f>
        <v>#VALUE!</v>
      </c>
      <c r="W8" s="108" t="e">
        <f>calculate!X42</f>
        <v>#VALUE!</v>
      </c>
      <c r="X8" s="108" t="e">
        <f>calculate!Y42</f>
        <v>#VALUE!</v>
      </c>
      <c r="Y8" s="108" t="e">
        <f>calculate!Z42</f>
        <v>#VALUE!</v>
      </c>
      <c r="Z8" s="108" t="e">
        <f>calculate!AA42</f>
        <v>#VALUE!</v>
      </c>
      <c r="AA8" s="108" t="e">
        <f>calculate!AB42</f>
        <v>#VALUE!</v>
      </c>
      <c r="AB8" s="108" t="e">
        <f>calculate!AC42</f>
        <v>#VALUE!</v>
      </c>
      <c r="AC8" s="108" t="e">
        <f>calculate!AD42</f>
        <v>#VALUE!</v>
      </c>
      <c r="AD8" s="108" t="e">
        <f>calculate!AE42</f>
        <v>#VALUE!</v>
      </c>
      <c r="AE8" s="108" t="e">
        <f>calculate!AF42</f>
        <v>#VALUE!</v>
      </c>
      <c r="AF8" s="133" t="e">
        <f>calculate!AG42</f>
        <v>#VALUE!</v>
      </c>
      <c r="AI8" s="126"/>
      <c r="AJ8" s="126"/>
      <c r="AK8" s="126"/>
      <c r="AM8" s="130" t="s">
        <v>18</v>
      </c>
      <c r="AN8" s="108" t="e">
        <f>calculate!AO42</f>
        <v>#VALUE!</v>
      </c>
      <c r="AO8" s="108" t="e">
        <f>calculate!AP42</f>
        <v>#VALUE!</v>
      </c>
      <c r="AP8" s="108" t="e">
        <f>calculate!AQ42</f>
        <v>#VALUE!</v>
      </c>
      <c r="AQ8" s="108" t="e">
        <f>calculate!AR42</f>
        <v>#VALUE!</v>
      </c>
      <c r="AR8" s="108" t="e">
        <f>calculate!AS42</f>
        <v>#VALUE!</v>
      </c>
      <c r="AS8" s="108" t="e">
        <f>calculate!AT42</f>
        <v>#VALUE!</v>
      </c>
      <c r="AT8" s="108" t="e">
        <f>calculate!AU42</f>
        <v>#VALUE!</v>
      </c>
      <c r="AU8" s="108" t="e">
        <f>calculate!AV42</f>
        <v>#VALUE!</v>
      </c>
      <c r="AV8" s="108" t="e">
        <f>calculate!AW42</f>
        <v>#VALUE!</v>
      </c>
      <c r="AW8" s="108" t="e">
        <f>calculate!AX42</f>
        <v>#VALUE!</v>
      </c>
      <c r="AX8" s="108" t="e">
        <f>calculate!AY42</f>
        <v>#VALUE!</v>
      </c>
      <c r="AY8" s="133" t="e">
        <f>calculate!AZ42</f>
        <v>#VALUE!</v>
      </c>
      <c r="BB8" s="126"/>
      <c r="BC8" s="126"/>
      <c r="BD8" s="126"/>
      <c r="BF8" s="130" t="s">
        <v>18</v>
      </c>
      <c r="BG8" s="108" t="e">
        <f>calculate!BH42</f>
        <v>#VALUE!</v>
      </c>
      <c r="BH8" s="108" t="e">
        <f>calculate!BI42</f>
        <v>#VALUE!</v>
      </c>
      <c r="BI8" s="108" t="e">
        <f>calculate!BJ42</f>
        <v>#VALUE!</v>
      </c>
      <c r="BJ8" s="108" t="e">
        <f>calculate!BK42</f>
        <v>#VALUE!</v>
      </c>
      <c r="BK8" s="108" t="e">
        <f>calculate!BL42</f>
        <v>#VALUE!</v>
      </c>
      <c r="BL8" s="108" t="e">
        <f>calculate!BM42</f>
        <v>#VALUE!</v>
      </c>
      <c r="BM8" s="108" t="e">
        <f>calculate!BN42</f>
        <v>#VALUE!</v>
      </c>
      <c r="BN8" s="108" t="e">
        <f>calculate!BO42</f>
        <v>#VALUE!</v>
      </c>
      <c r="BO8" s="108" t="e">
        <f>calculate!BP42</f>
        <v>#VALUE!</v>
      </c>
      <c r="BP8" s="108" t="e">
        <f>calculate!BQ42</f>
        <v>#VALUE!</v>
      </c>
      <c r="BQ8" s="108" t="e">
        <f>calculate!BR42</f>
        <v>#VALUE!</v>
      </c>
      <c r="BR8" s="133" t="e">
        <f>calculate!BS42</f>
        <v>#VALUE!</v>
      </c>
      <c r="BU8" s="126"/>
      <c r="BV8" s="126"/>
      <c r="BW8" s="126"/>
      <c r="BY8" s="130" t="s">
        <v>18</v>
      </c>
      <c r="BZ8" s="108" t="e">
        <f>calculate!CA42</f>
        <v>#VALUE!</v>
      </c>
      <c r="CA8" s="108" t="e">
        <f>calculate!CB42</f>
        <v>#VALUE!</v>
      </c>
      <c r="CB8" s="108" t="e">
        <f>calculate!CC42</f>
        <v>#VALUE!</v>
      </c>
      <c r="CC8" s="108" t="e">
        <f>calculate!CD42</f>
        <v>#VALUE!</v>
      </c>
      <c r="CD8" s="108" t="e">
        <f>calculate!CE42</f>
        <v>#VALUE!</v>
      </c>
      <c r="CE8" s="108" t="e">
        <f>calculate!CF42</f>
        <v>#VALUE!</v>
      </c>
      <c r="CF8" s="108" t="e">
        <f>calculate!CG42</f>
        <v>#VALUE!</v>
      </c>
      <c r="CG8" s="108" t="e">
        <f>calculate!CH42</f>
        <v>#VALUE!</v>
      </c>
      <c r="CH8" s="108" t="e">
        <f>calculate!CI42</f>
        <v>#VALUE!</v>
      </c>
      <c r="CI8" s="108" t="e">
        <f>calculate!CJ42</f>
        <v>#VALUE!</v>
      </c>
      <c r="CJ8" s="108" t="e">
        <f>calculate!CK42</f>
        <v>#VALUE!</v>
      </c>
      <c r="CK8" s="133" t="e">
        <f>calculate!CL42</f>
        <v>#VALUE!</v>
      </c>
      <c r="CN8" s="126"/>
      <c r="CO8" s="126"/>
      <c r="CP8" s="126"/>
      <c r="CR8" s="130" t="s">
        <v>18</v>
      </c>
      <c r="CS8" s="108" t="e">
        <f>calculate!CT42</f>
        <v>#VALUE!</v>
      </c>
      <c r="CT8" s="108" t="e">
        <f>calculate!CU42</f>
        <v>#VALUE!</v>
      </c>
      <c r="CU8" s="108" t="e">
        <f>calculate!CV42</f>
        <v>#VALUE!</v>
      </c>
      <c r="CV8" s="108" t="e">
        <f>calculate!CW42</f>
        <v>#VALUE!</v>
      </c>
      <c r="CW8" s="108" t="e">
        <f>calculate!CX42</f>
        <v>#VALUE!</v>
      </c>
      <c r="CX8" s="108" t="e">
        <f>calculate!CY42</f>
        <v>#VALUE!</v>
      </c>
      <c r="CY8" s="108" t="e">
        <f>calculate!CZ42</f>
        <v>#VALUE!</v>
      </c>
      <c r="CZ8" s="108" t="e">
        <f>calculate!DA42</f>
        <v>#VALUE!</v>
      </c>
      <c r="DA8" s="108" t="e">
        <f>calculate!DB42</f>
        <v>#VALUE!</v>
      </c>
      <c r="DB8" s="108" t="e">
        <f>calculate!DC42</f>
        <v>#VALUE!</v>
      </c>
      <c r="DC8" s="108" t="e">
        <f>calculate!DD42</f>
        <v>#VALUE!</v>
      </c>
      <c r="DD8" s="133" t="e">
        <f>calculate!DE42</f>
        <v>#VALUE!</v>
      </c>
      <c r="DG8" s="126"/>
      <c r="DH8" s="126"/>
      <c r="DI8" s="126"/>
    </row>
    <row r="9" spans="1:113">
      <c r="A9" s="130" t="s">
        <v>19</v>
      </c>
      <c r="B9" s="108" t="e">
        <f>calculate!C51</f>
        <v>#VALUE!</v>
      </c>
      <c r="C9" s="108" t="e">
        <f>calculate!D51</f>
        <v>#VALUE!</v>
      </c>
      <c r="D9" s="108" t="e">
        <f>calculate!E51</f>
        <v>#VALUE!</v>
      </c>
      <c r="E9" s="108" t="e">
        <f>calculate!F51</f>
        <v>#VALUE!</v>
      </c>
      <c r="F9" s="108" t="e">
        <f>calculate!G51</f>
        <v>#VALUE!</v>
      </c>
      <c r="G9" s="108" t="e">
        <f>calculate!H51</f>
        <v>#VALUE!</v>
      </c>
      <c r="H9" s="108" t="e">
        <f>calculate!I51</f>
        <v>#VALUE!</v>
      </c>
      <c r="I9" s="108" t="e">
        <f>calculate!J51</f>
        <v>#VALUE!</v>
      </c>
      <c r="J9" s="108" t="e">
        <f>calculate!K51</f>
        <v>#VALUE!</v>
      </c>
      <c r="K9" s="108" t="e">
        <f>calculate!L51</f>
        <v>#VALUE!</v>
      </c>
      <c r="L9" s="108" t="e">
        <f>calculate!M51</f>
        <v>#VALUE!</v>
      </c>
      <c r="M9" s="133" t="e">
        <f>calculate!N51</f>
        <v>#VALUE!</v>
      </c>
      <c r="P9" s="126"/>
      <c r="Q9" s="126"/>
      <c r="R9" s="126"/>
      <c r="T9" s="130" t="s">
        <v>19</v>
      </c>
      <c r="U9" s="108" t="e">
        <f>calculate!V51</f>
        <v>#VALUE!</v>
      </c>
      <c r="V9" s="108" t="e">
        <f>calculate!W51</f>
        <v>#VALUE!</v>
      </c>
      <c r="W9" s="108" t="e">
        <f>calculate!X51</f>
        <v>#VALUE!</v>
      </c>
      <c r="X9" s="108" t="e">
        <f>calculate!Y51</f>
        <v>#VALUE!</v>
      </c>
      <c r="Y9" s="108" t="e">
        <f>calculate!Z51</f>
        <v>#VALUE!</v>
      </c>
      <c r="Z9" s="108" t="e">
        <f>calculate!AA51</f>
        <v>#VALUE!</v>
      </c>
      <c r="AA9" s="108" t="e">
        <f>calculate!AB51</f>
        <v>#VALUE!</v>
      </c>
      <c r="AB9" s="108" t="e">
        <f>calculate!AC51</f>
        <v>#VALUE!</v>
      </c>
      <c r="AC9" s="108" t="e">
        <f>calculate!AD51</f>
        <v>#VALUE!</v>
      </c>
      <c r="AD9" s="108" t="e">
        <f>calculate!AE51</f>
        <v>#VALUE!</v>
      </c>
      <c r="AE9" s="108" t="e">
        <f>calculate!AF51</f>
        <v>#VALUE!</v>
      </c>
      <c r="AF9" s="133" t="e">
        <f>calculate!AG51</f>
        <v>#VALUE!</v>
      </c>
      <c r="AI9" s="126"/>
      <c r="AJ9" s="126"/>
      <c r="AK9" s="126"/>
      <c r="AM9" s="130" t="s">
        <v>19</v>
      </c>
      <c r="AN9" s="108" t="e">
        <f>calculate!AO51</f>
        <v>#VALUE!</v>
      </c>
      <c r="AO9" s="108" t="e">
        <f>calculate!AP51</f>
        <v>#VALUE!</v>
      </c>
      <c r="AP9" s="108" t="e">
        <f>calculate!AQ51</f>
        <v>#VALUE!</v>
      </c>
      <c r="AQ9" s="108" t="e">
        <f>calculate!AR51</f>
        <v>#VALUE!</v>
      </c>
      <c r="AR9" s="108" t="e">
        <f>calculate!AS51</f>
        <v>#VALUE!</v>
      </c>
      <c r="AS9" s="108" t="e">
        <f>calculate!AT51</f>
        <v>#VALUE!</v>
      </c>
      <c r="AT9" s="108" t="e">
        <f>calculate!AU51</f>
        <v>#VALUE!</v>
      </c>
      <c r="AU9" s="108" t="e">
        <f>calculate!AV51</f>
        <v>#VALUE!</v>
      </c>
      <c r="AV9" s="108" t="e">
        <f>calculate!AW51</f>
        <v>#VALUE!</v>
      </c>
      <c r="AW9" s="108" t="e">
        <f>calculate!AX51</f>
        <v>#VALUE!</v>
      </c>
      <c r="AX9" s="108" t="e">
        <f>calculate!AY51</f>
        <v>#VALUE!</v>
      </c>
      <c r="AY9" s="133" t="e">
        <f>calculate!AZ51</f>
        <v>#VALUE!</v>
      </c>
      <c r="BB9" s="126"/>
      <c r="BC9" s="126"/>
      <c r="BD9" s="126"/>
      <c r="BF9" s="130" t="s">
        <v>19</v>
      </c>
      <c r="BG9" s="108" t="e">
        <f>calculate!BH51</f>
        <v>#VALUE!</v>
      </c>
      <c r="BH9" s="108" t="e">
        <f>calculate!BI51</f>
        <v>#VALUE!</v>
      </c>
      <c r="BI9" s="108" t="e">
        <f>calculate!BJ51</f>
        <v>#VALUE!</v>
      </c>
      <c r="BJ9" s="108" t="e">
        <f>calculate!BK51</f>
        <v>#VALUE!</v>
      </c>
      <c r="BK9" s="108" t="e">
        <f>calculate!BL51</f>
        <v>#VALUE!</v>
      </c>
      <c r="BL9" s="108" t="e">
        <f>calculate!BM51</f>
        <v>#VALUE!</v>
      </c>
      <c r="BM9" s="108" t="e">
        <f>calculate!BN51</f>
        <v>#VALUE!</v>
      </c>
      <c r="BN9" s="108" t="e">
        <f>calculate!BO51</f>
        <v>#VALUE!</v>
      </c>
      <c r="BO9" s="108" t="e">
        <f>calculate!BP51</f>
        <v>#VALUE!</v>
      </c>
      <c r="BP9" s="108" t="e">
        <f>calculate!BQ51</f>
        <v>#VALUE!</v>
      </c>
      <c r="BQ9" s="108" t="e">
        <f>calculate!BR51</f>
        <v>#VALUE!</v>
      </c>
      <c r="BR9" s="133" t="e">
        <f>calculate!BS51</f>
        <v>#VALUE!</v>
      </c>
      <c r="BU9" s="126"/>
      <c r="BV9" s="126"/>
      <c r="BW9" s="126"/>
      <c r="BY9" s="130" t="s">
        <v>19</v>
      </c>
      <c r="BZ9" s="108" t="e">
        <f>calculate!CA51</f>
        <v>#VALUE!</v>
      </c>
      <c r="CA9" s="108" t="e">
        <f>calculate!CB51</f>
        <v>#VALUE!</v>
      </c>
      <c r="CB9" s="108" t="e">
        <f>calculate!CC51</f>
        <v>#VALUE!</v>
      </c>
      <c r="CC9" s="108" t="e">
        <f>calculate!CD51</f>
        <v>#VALUE!</v>
      </c>
      <c r="CD9" s="108" t="e">
        <f>calculate!CE51</f>
        <v>#VALUE!</v>
      </c>
      <c r="CE9" s="108" t="e">
        <f>calculate!CF51</f>
        <v>#VALUE!</v>
      </c>
      <c r="CF9" s="108" t="e">
        <f>calculate!CG51</f>
        <v>#VALUE!</v>
      </c>
      <c r="CG9" s="108" t="e">
        <f>calculate!CH51</f>
        <v>#VALUE!</v>
      </c>
      <c r="CH9" s="108" t="e">
        <f>calculate!CI51</f>
        <v>#VALUE!</v>
      </c>
      <c r="CI9" s="108" t="e">
        <f>calculate!CJ51</f>
        <v>#VALUE!</v>
      </c>
      <c r="CJ9" s="108" t="e">
        <f>calculate!CK51</f>
        <v>#VALUE!</v>
      </c>
      <c r="CK9" s="133" t="e">
        <f>calculate!CL51</f>
        <v>#VALUE!</v>
      </c>
      <c r="CN9" s="126"/>
      <c r="CO9" s="126"/>
      <c r="CP9" s="126"/>
      <c r="CR9" s="130" t="s">
        <v>19</v>
      </c>
      <c r="CS9" s="108" t="e">
        <f>calculate!CT51</f>
        <v>#VALUE!</v>
      </c>
      <c r="CT9" s="108" t="e">
        <f>calculate!CU51</f>
        <v>#VALUE!</v>
      </c>
      <c r="CU9" s="108" t="e">
        <f>calculate!CV51</f>
        <v>#VALUE!</v>
      </c>
      <c r="CV9" s="108" t="e">
        <f>calculate!CW51</f>
        <v>#VALUE!</v>
      </c>
      <c r="CW9" s="108" t="e">
        <f>calculate!CX51</f>
        <v>#VALUE!</v>
      </c>
      <c r="CX9" s="108" t="e">
        <f>calculate!CY51</f>
        <v>#VALUE!</v>
      </c>
      <c r="CY9" s="108" t="e">
        <f>calculate!CZ51</f>
        <v>#VALUE!</v>
      </c>
      <c r="CZ9" s="108" t="e">
        <f>calculate!DA51</f>
        <v>#VALUE!</v>
      </c>
      <c r="DA9" s="108" t="e">
        <f>calculate!DB51</f>
        <v>#VALUE!</v>
      </c>
      <c r="DB9" s="108" t="e">
        <f>calculate!DC51</f>
        <v>#VALUE!</v>
      </c>
      <c r="DC9" s="108" t="e">
        <f>calculate!DD51</f>
        <v>#VALUE!</v>
      </c>
      <c r="DD9" s="133" t="e">
        <f>calculate!DE51</f>
        <v>#VALUE!</v>
      </c>
      <c r="DG9" s="126"/>
      <c r="DH9" s="126"/>
      <c r="DI9" s="126"/>
    </row>
    <row r="10" spans="1:113">
      <c r="A10" s="130" t="s">
        <v>20</v>
      </c>
      <c r="B10" s="108" t="e">
        <f>calculate!C60</f>
        <v>#VALUE!</v>
      </c>
      <c r="C10" s="108" t="e">
        <f>calculate!D60</f>
        <v>#VALUE!</v>
      </c>
      <c r="D10" s="108" t="e">
        <f>calculate!E60</f>
        <v>#VALUE!</v>
      </c>
      <c r="E10" s="108" t="e">
        <f>calculate!F60</f>
        <v>#VALUE!</v>
      </c>
      <c r="F10" s="108" t="e">
        <f>calculate!G60</f>
        <v>#VALUE!</v>
      </c>
      <c r="G10" s="108" t="e">
        <f>calculate!H60</f>
        <v>#VALUE!</v>
      </c>
      <c r="H10" s="108" t="e">
        <f>calculate!I60</f>
        <v>#VALUE!</v>
      </c>
      <c r="I10" s="108" t="e">
        <f>calculate!J60</f>
        <v>#VALUE!</v>
      </c>
      <c r="J10" s="108" t="e">
        <f>calculate!K60</f>
        <v>#VALUE!</v>
      </c>
      <c r="K10" s="108" t="e">
        <f>calculate!L60</f>
        <v>#VALUE!</v>
      </c>
      <c r="L10" s="108" t="e">
        <f>calculate!M60</f>
        <v>#VALUE!</v>
      </c>
      <c r="M10" s="133" t="e">
        <f>calculate!N60</f>
        <v>#VALUE!</v>
      </c>
      <c r="P10" s="126"/>
      <c r="Q10" s="126"/>
      <c r="R10" s="126"/>
      <c r="T10" s="130" t="s">
        <v>20</v>
      </c>
      <c r="U10" s="108" t="e">
        <f>calculate!V60</f>
        <v>#VALUE!</v>
      </c>
      <c r="V10" s="108" t="e">
        <f>calculate!W60</f>
        <v>#VALUE!</v>
      </c>
      <c r="W10" s="108" t="e">
        <f>calculate!X60</f>
        <v>#VALUE!</v>
      </c>
      <c r="X10" s="108" t="e">
        <f>calculate!Y60</f>
        <v>#VALUE!</v>
      </c>
      <c r="Y10" s="108" t="e">
        <f>calculate!Z60</f>
        <v>#VALUE!</v>
      </c>
      <c r="Z10" s="108" t="e">
        <f>calculate!AA60</f>
        <v>#VALUE!</v>
      </c>
      <c r="AA10" s="108" t="e">
        <f>calculate!AB60</f>
        <v>#VALUE!</v>
      </c>
      <c r="AB10" s="108" t="e">
        <f>calculate!AC60</f>
        <v>#VALUE!</v>
      </c>
      <c r="AC10" s="108" t="e">
        <f>calculate!AD60</f>
        <v>#VALUE!</v>
      </c>
      <c r="AD10" s="108" t="e">
        <f>calculate!AE60</f>
        <v>#VALUE!</v>
      </c>
      <c r="AE10" s="108" t="e">
        <f>calculate!AF60</f>
        <v>#VALUE!</v>
      </c>
      <c r="AF10" s="133" t="e">
        <f>calculate!AG60</f>
        <v>#VALUE!</v>
      </c>
      <c r="AI10" s="126"/>
      <c r="AJ10" s="126"/>
      <c r="AK10" s="126"/>
      <c r="AM10" s="130" t="s">
        <v>20</v>
      </c>
      <c r="AN10" s="108" t="e">
        <f>calculate!AO60</f>
        <v>#VALUE!</v>
      </c>
      <c r="AO10" s="108" t="e">
        <f>calculate!AP60</f>
        <v>#VALUE!</v>
      </c>
      <c r="AP10" s="108" t="e">
        <f>calculate!AQ60</f>
        <v>#VALUE!</v>
      </c>
      <c r="AQ10" s="108" t="e">
        <f>calculate!AR60</f>
        <v>#VALUE!</v>
      </c>
      <c r="AR10" s="108" t="e">
        <f>calculate!AS60</f>
        <v>#VALUE!</v>
      </c>
      <c r="AS10" s="108" t="e">
        <f>calculate!AT60</f>
        <v>#VALUE!</v>
      </c>
      <c r="AT10" s="108" t="e">
        <f>calculate!AU60</f>
        <v>#VALUE!</v>
      </c>
      <c r="AU10" s="108" t="e">
        <f>calculate!AV60</f>
        <v>#VALUE!</v>
      </c>
      <c r="AV10" s="108" t="e">
        <f>calculate!AW60</f>
        <v>#VALUE!</v>
      </c>
      <c r="AW10" s="108" t="e">
        <f>calculate!AX60</f>
        <v>#VALUE!</v>
      </c>
      <c r="AX10" s="108" t="e">
        <f>calculate!AY60</f>
        <v>#VALUE!</v>
      </c>
      <c r="AY10" s="133" t="e">
        <f>calculate!AZ60</f>
        <v>#VALUE!</v>
      </c>
      <c r="BB10" s="126"/>
      <c r="BC10" s="126"/>
      <c r="BD10" s="126"/>
      <c r="BF10" s="130" t="s">
        <v>20</v>
      </c>
      <c r="BG10" s="108" t="e">
        <f>calculate!BH60</f>
        <v>#VALUE!</v>
      </c>
      <c r="BH10" s="108" t="e">
        <f>calculate!BI60</f>
        <v>#VALUE!</v>
      </c>
      <c r="BI10" s="108" t="e">
        <f>calculate!BJ60</f>
        <v>#VALUE!</v>
      </c>
      <c r="BJ10" s="108" t="e">
        <f>calculate!BK60</f>
        <v>#VALUE!</v>
      </c>
      <c r="BK10" s="108" t="e">
        <f>calculate!BL60</f>
        <v>#VALUE!</v>
      </c>
      <c r="BL10" s="108" t="e">
        <f>calculate!BM60</f>
        <v>#VALUE!</v>
      </c>
      <c r="BM10" s="108" t="e">
        <f>calculate!BN60</f>
        <v>#VALUE!</v>
      </c>
      <c r="BN10" s="108" t="e">
        <f>calculate!BO60</f>
        <v>#VALUE!</v>
      </c>
      <c r="BO10" s="108" t="e">
        <f>calculate!BP60</f>
        <v>#VALUE!</v>
      </c>
      <c r="BP10" s="108" t="e">
        <f>calculate!BQ60</f>
        <v>#VALUE!</v>
      </c>
      <c r="BQ10" s="108" t="e">
        <f>calculate!BR60</f>
        <v>#VALUE!</v>
      </c>
      <c r="BR10" s="133" t="e">
        <f>calculate!BS60</f>
        <v>#VALUE!</v>
      </c>
      <c r="BU10" s="126"/>
      <c r="BV10" s="126"/>
      <c r="BW10" s="126"/>
      <c r="BY10" s="130" t="s">
        <v>20</v>
      </c>
      <c r="BZ10" s="108" t="e">
        <f>calculate!CA60</f>
        <v>#VALUE!</v>
      </c>
      <c r="CA10" s="108" t="e">
        <f>calculate!CB60</f>
        <v>#VALUE!</v>
      </c>
      <c r="CB10" s="108" t="e">
        <f>calculate!CC60</f>
        <v>#VALUE!</v>
      </c>
      <c r="CC10" s="108" t="e">
        <f>calculate!CD60</f>
        <v>#VALUE!</v>
      </c>
      <c r="CD10" s="108" t="e">
        <f>calculate!CE60</f>
        <v>#VALUE!</v>
      </c>
      <c r="CE10" s="108" t="e">
        <f>calculate!CF60</f>
        <v>#VALUE!</v>
      </c>
      <c r="CF10" s="108" t="e">
        <f>calculate!CG60</f>
        <v>#VALUE!</v>
      </c>
      <c r="CG10" s="108" t="e">
        <f>calculate!CH60</f>
        <v>#VALUE!</v>
      </c>
      <c r="CH10" s="108" t="e">
        <f>calculate!CI60</f>
        <v>#VALUE!</v>
      </c>
      <c r="CI10" s="108" t="e">
        <f>calculate!CJ60</f>
        <v>#VALUE!</v>
      </c>
      <c r="CJ10" s="108" t="e">
        <f>calculate!CK60</f>
        <v>#VALUE!</v>
      </c>
      <c r="CK10" s="133" t="e">
        <f>calculate!CL60</f>
        <v>#VALUE!</v>
      </c>
      <c r="CN10" s="126"/>
      <c r="CO10" s="126"/>
      <c r="CP10" s="126"/>
      <c r="CR10" s="130" t="s">
        <v>20</v>
      </c>
      <c r="CS10" s="108" t="e">
        <f>calculate!CT60</f>
        <v>#VALUE!</v>
      </c>
      <c r="CT10" s="108" t="e">
        <f>calculate!CU60</f>
        <v>#VALUE!</v>
      </c>
      <c r="CU10" s="108" t="e">
        <f>calculate!CV60</f>
        <v>#VALUE!</v>
      </c>
      <c r="CV10" s="108" t="e">
        <f>calculate!CW60</f>
        <v>#VALUE!</v>
      </c>
      <c r="CW10" s="108" t="e">
        <f>calculate!CX60</f>
        <v>#VALUE!</v>
      </c>
      <c r="CX10" s="108" t="e">
        <f>calculate!CY60</f>
        <v>#VALUE!</v>
      </c>
      <c r="CY10" s="108" t="e">
        <f>calculate!CZ60</f>
        <v>#VALUE!</v>
      </c>
      <c r="CZ10" s="108" t="e">
        <f>calculate!DA60</f>
        <v>#VALUE!</v>
      </c>
      <c r="DA10" s="108" t="e">
        <f>calculate!DB60</f>
        <v>#VALUE!</v>
      </c>
      <c r="DB10" s="108" t="e">
        <f>calculate!DC60</f>
        <v>#VALUE!</v>
      </c>
      <c r="DC10" s="108" t="e">
        <f>calculate!DD60</f>
        <v>#VALUE!</v>
      </c>
      <c r="DD10" s="133" t="e">
        <f>calculate!DE60</f>
        <v>#VALUE!</v>
      </c>
      <c r="DG10" s="126"/>
      <c r="DH10" s="126"/>
      <c r="DI10" s="126"/>
    </row>
    <row r="11" spans="1:113" ht="15" thickBot="1">
      <c r="A11" s="130" t="s">
        <v>21</v>
      </c>
      <c r="B11" s="109" t="e">
        <f>calculate!C69</f>
        <v>#VALUE!</v>
      </c>
      <c r="C11" s="109" t="e">
        <f>calculate!D69</f>
        <v>#VALUE!</v>
      </c>
      <c r="D11" s="109" t="e">
        <f>calculate!E69</f>
        <v>#VALUE!</v>
      </c>
      <c r="E11" s="109" t="e">
        <f>calculate!F69</f>
        <v>#VALUE!</v>
      </c>
      <c r="F11" s="109" t="e">
        <f>calculate!G69</f>
        <v>#VALUE!</v>
      </c>
      <c r="G11" s="131" t="e">
        <f>calculate!H69</f>
        <v>#VALUE!</v>
      </c>
      <c r="H11" s="131" t="e">
        <f>calculate!I69</f>
        <v>#VALUE!</v>
      </c>
      <c r="I11" s="131" t="e">
        <f>calculate!J69</f>
        <v>#VALUE!</v>
      </c>
      <c r="J11" s="131" t="e">
        <f>calculate!K69</f>
        <v>#VALUE!</v>
      </c>
      <c r="K11" s="131" t="e">
        <f>calculate!L69</f>
        <v>#VALUE!</v>
      </c>
      <c r="L11" s="131" t="e">
        <f>calculate!M69</f>
        <v>#VALUE!</v>
      </c>
      <c r="M11" s="134" t="e">
        <f>calculate!N69</f>
        <v>#VALUE!</v>
      </c>
      <c r="P11" s="126"/>
      <c r="Q11" s="126"/>
      <c r="R11" s="126"/>
      <c r="T11" s="130" t="s">
        <v>21</v>
      </c>
      <c r="U11" s="109" t="e">
        <f>calculate!V69</f>
        <v>#VALUE!</v>
      </c>
      <c r="V11" s="109" t="e">
        <f>calculate!W69</f>
        <v>#VALUE!</v>
      </c>
      <c r="W11" s="109" t="e">
        <f>calculate!X69</f>
        <v>#VALUE!</v>
      </c>
      <c r="X11" s="109" t="e">
        <f>calculate!Y69</f>
        <v>#VALUE!</v>
      </c>
      <c r="Y11" s="109" t="e">
        <f>calculate!Z69</f>
        <v>#VALUE!</v>
      </c>
      <c r="Z11" s="131" t="e">
        <f>calculate!AA69</f>
        <v>#VALUE!</v>
      </c>
      <c r="AA11" s="131" t="e">
        <f>calculate!AB69</f>
        <v>#VALUE!</v>
      </c>
      <c r="AB11" s="131" t="e">
        <f>calculate!AC69</f>
        <v>#VALUE!</v>
      </c>
      <c r="AC11" s="131" t="e">
        <f>calculate!AD69</f>
        <v>#VALUE!</v>
      </c>
      <c r="AD11" s="131" t="e">
        <f>calculate!AE69</f>
        <v>#VALUE!</v>
      </c>
      <c r="AE11" s="131" t="e">
        <f>calculate!AF69</f>
        <v>#VALUE!</v>
      </c>
      <c r="AF11" s="134" t="e">
        <f>calculate!AG69</f>
        <v>#VALUE!</v>
      </c>
      <c r="AI11" s="126"/>
      <c r="AJ11" s="126"/>
      <c r="AK11" s="126"/>
      <c r="AM11" s="130" t="s">
        <v>21</v>
      </c>
      <c r="AN11" s="109" t="e">
        <f>calculate!AO69</f>
        <v>#VALUE!</v>
      </c>
      <c r="AO11" s="109" t="e">
        <f>calculate!AP69</f>
        <v>#VALUE!</v>
      </c>
      <c r="AP11" s="109" t="e">
        <f>calculate!AQ69</f>
        <v>#VALUE!</v>
      </c>
      <c r="AQ11" s="109" t="e">
        <f>calculate!AR69</f>
        <v>#VALUE!</v>
      </c>
      <c r="AR11" s="109" t="e">
        <f>calculate!AS69</f>
        <v>#VALUE!</v>
      </c>
      <c r="AS11" s="131" t="e">
        <f>calculate!AT69</f>
        <v>#VALUE!</v>
      </c>
      <c r="AT11" s="131" t="e">
        <f>calculate!AU69</f>
        <v>#VALUE!</v>
      </c>
      <c r="AU11" s="131" t="e">
        <f>calculate!AV69</f>
        <v>#VALUE!</v>
      </c>
      <c r="AV11" s="131" t="e">
        <f>calculate!AW69</f>
        <v>#VALUE!</v>
      </c>
      <c r="AW11" s="131" t="e">
        <f>calculate!AX69</f>
        <v>#VALUE!</v>
      </c>
      <c r="AX11" s="131" t="e">
        <f>calculate!AY69</f>
        <v>#VALUE!</v>
      </c>
      <c r="AY11" s="134" t="e">
        <f>calculate!AZ69</f>
        <v>#VALUE!</v>
      </c>
      <c r="BB11" s="126"/>
      <c r="BC11" s="126"/>
      <c r="BD11" s="126"/>
      <c r="BF11" s="130" t="s">
        <v>21</v>
      </c>
      <c r="BG11" s="109" t="e">
        <f>calculate!BH69</f>
        <v>#VALUE!</v>
      </c>
      <c r="BH11" s="109" t="e">
        <f>calculate!BI69</f>
        <v>#VALUE!</v>
      </c>
      <c r="BI11" s="109" t="e">
        <f>calculate!BJ69</f>
        <v>#VALUE!</v>
      </c>
      <c r="BJ11" s="109" t="e">
        <f>calculate!BK69</f>
        <v>#VALUE!</v>
      </c>
      <c r="BK11" s="109" t="e">
        <f>calculate!BL69</f>
        <v>#VALUE!</v>
      </c>
      <c r="BL11" s="131" t="e">
        <f>calculate!BM69</f>
        <v>#VALUE!</v>
      </c>
      <c r="BM11" s="131" t="e">
        <f>calculate!BN69</f>
        <v>#VALUE!</v>
      </c>
      <c r="BN11" s="131" t="e">
        <f>calculate!BO69</f>
        <v>#VALUE!</v>
      </c>
      <c r="BO11" s="131" t="e">
        <f>calculate!BP69</f>
        <v>#VALUE!</v>
      </c>
      <c r="BP11" s="131" t="e">
        <f>calculate!BQ69</f>
        <v>#VALUE!</v>
      </c>
      <c r="BQ11" s="131" t="e">
        <f>calculate!BR69</f>
        <v>#VALUE!</v>
      </c>
      <c r="BR11" s="134" t="e">
        <f>calculate!BS69</f>
        <v>#VALUE!</v>
      </c>
      <c r="BU11" s="126"/>
      <c r="BV11" s="126"/>
      <c r="BW11" s="126"/>
      <c r="BY11" s="130" t="s">
        <v>21</v>
      </c>
      <c r="BZ11" s="109" t="e">
        <f>calculate!CA69</f>
        <v>#VALUE!</v>
      </c>
      <c r="CA11" s="109" t="e">
        <f>calculate!CB69</f>
        <v>#VALUE!</v>
      </c>
      <c r="CB11" s="109" t="e">
        <f>calculate!CC69</f>
        <v>#VALUE!</v>
      </c>
      <c r="CC11" s="109" t="e">
        <f>calculate!CD69</f>
        <v>#VALUE!</v>
      </c>
      <c r="CD11" s="109" t="e">
        <f>calculate!CE69</f>
        <v>#VALUE!</v>
      </c>
      <c r="CE11" s="131" t="e">
        <f>calculate!CF69</f>
        <v>#VALUE!</v>
      </c>
      <c r="CF11" s="131" t="e">
        <f>calculate!CG69</f>
        <v>#VALUE!</v>
      </c>
      <c r="CG11" s="131" t="e">
        <f>calculate!CH69</f>
        <v>#VALUE!</v>
      </c>
      <c r="CH11" s="131" t="e">
        <f>calculate!CI69</f>
        <v>#VALUE!</v>
      </c>
      <c r="CI11" s="131" t="e">
        <f>calculate!CJ69</f>
        <v>#VALUE!</v>
      </c>
      <c r="CJ11" s="131" t="e">
        <f>calculate!CK69</f>
        <v>#VALUE!</v>
      </c>
      <c r="CK11" s="134" t="e">
        <f>calculate!CL69</f>
        <v>#VALUE!</v>
      </c>
      <c r="CN11" s="126"/>
      <c r="CO11" s="126"/>
      <c r="CP11" s="126"/>
      <c r="CR11" s="130" t="s">
        <v>21</v>
      </c>
      <c r="CS11" s="109" t="e">
        <f>calculate!CT69</f>
        <v>#VALUE!</v>
      </c>
      <c r="CT11" s="109" t="e">
        <f>calculate!CU69</f>
        <v>#VALUE!</v>
      </c>
      <c r="CU11" s="109" t="e">
        <f>calculate!CV69</f>
        <v>#VALUE!</v>
      </c>
      <c r="CV11" s="109" t="e">
        <f>calculate!CW69</f>
        <v>#VALUE!</v>
      </c>
      <c r="CW11" s="109" t="e">
        <f>calculate!CX69</f>
        <v>#VALUE!</v>
      </c>
      <c r="CX11" s="131" t="e">
        <f>calculate!CY69</f>
        <v>#VALUE!</v>
      </c>
      <c r="CY11" s="131" t="e">
        <f>calculate!CZ69</f>
        <v>#VALUE!</v>
      </c>
      <c r="CZ11" s="131" t="e">
        <f>calculate!DA69</f>
        <v>#VALUE!</v>
      </c>
      <c r="DA11" s="131" t="e">
        <f>calculate!DB69</f>
        <v>#VALUE!</v>
      </c>
      <c r="DB11" s="131" t="e">
        <f>calculate!DC69</f>
        <v>#VALUE!</v>
      </c>
      <c r="DC11" s="131" t="e">
        <f>calculate!DD69</f>
        <v>#VALUE!</v>
      </c>
      <c r="DD11" s="134" t="e">
        <f>calculate!DE69</f>
        <v>#VALUE!</v>
      </c>
      <c r="DG11" s="126"/>
      <c r="DH11" s="126"/>
      <c r="DI11" s="126"/>
    </row>
    <row r="12" spans="1:113" ht="15" thickTop="1">
      <c r="B12" s="110"/>
      <c r="C12" s="110"/>
      <c r="D12" s="110"/>
      <c r="E12" s="110"/>
      <c r="F12" s="110"/>
      <c r="G12" s="110"/>
      <c r="H12" s="110"/>
      <c r="I12" s="110"/>
      <c r="P12" s="126"/>
      <c r="Q12" s="126"/>
      <c r="R12" s="126"/>
      <c r="U12" s="110"/>
      <c r="V12" s="110"/>
      <c r="W12" s="110"/>
      <c r="X12" s="110"/>
      <c r="Y12" s="110"/>
      <c r="Z12" s="110"/>
      <c r="AA12" s="110"/>
      <c r="AB12" s="110"/>
      <c r="AI12" s="126"/>
      <c r="AJ12" s="126"/>
      <c r="AK12" s="126"/>
      <c r="AN12" s="110"/>
      <c r="AO12" s="110"/>
      <c r="AP12" s="110"/>
      <c r="AQ12" s="110"/>
      <c r="AR12" s="110"/>
      <c r="AS12" s="110"/>
      <c r="AT12" s="110"/>
      <c r="AU12" s="110"/>
      <c r="BB12" s="126"/>
      <c r="BC12" s="126"/>
      <c r="BD12" s="126"/>
      <c r="BG12" s="110"/>
      <c r="BH12" s="110"/>
      <c r="BI12" s="110"/>
      <c r="BJ12" s="110"/>
      <c r="BK12" s="110"/>
      <c r="BL12" s="110"/>
      <c r="BM12" s="110"/>
      <c r="BN12" s="110"/>
      <c r="BU12" s="126"/>
      <c r="BV12" s="126"/>
      <c r="BW12" s="126"/>
      <c r="BZ12" s="110"/>
      <c r="CA12" s="110"/>
      <c r="CB12" s="110"/>
      <c r="CC12" s="110"/>
      <c r="CD12" s="110"/>
      <c r="CE12" s="110"/>
      <c r="CF12" s="110"/>
      <c r="CG12" s="110"/>
      <c r="CN12" s="126"/>
      <c r="CO12" s="126"/>
      <c r="CP12" s="126"/>
      <c r="CS12" s="110"/>
      <c r="CT12" s="110"/>
      <c r="CU12" s="110"/>
      <c r="CV12" s="110"/>
      <c r="CW12" s="110"/>
      <c r="CX12" s="110"/>
      <c r="CY12" s="110"/>
      <c r="CZ12" s="110"/>
      <c r="DG12" s="126"/>
      <c r="DH12" s="126"/>
      <c r="DI12" s="126"/>
    </row>
    <row r="13" spans="1:113" ht="15" thickBot="1">
      <c r="A13" s="62" t="s">
        <v>240</v>
      </c>
      <c r="B13" s="111">
        <v>1</v>
      </c>
      <c r="C13" s="111">
        <v>2</v>
      </c>
      <c r="D13" s="111">
        <v>3</v>
      </c>
      <c r="E13" s="111">
        <v>4</v>
      </c>
      <c r="F13" s="111">
        <v>5</v>
      </c>
      <c r="G13" s="111">
        <v>6</v>
      </c>
      <c r="H13" s="111">
        <v>7</v>
      </c>
      <c r="I13" s="111">
        <v>8</v>
      </c>
      <c r="J13" s="6">
        <v>9</v>
      </c>
      <c r="K13" s="6">
        <v>10</v>
      </c>
      <c r="L13" s="6">
        <v>11</v>
      </c>
      <c r="M13" s="6">
        <v>12</v>
      </c>
      <c r="P13" s="126"/>
      <c r="Q13" s="126"/>
      <c r="R13" s="126"/>
      <c r="T13" s="62" t="s">
        <v>240</v>
      </c>
      <c r="U13" s="111">
        <v>1</v>
      </c>
      <c r="V13" s="111">
        <v>2</v>
      </c>
      <c r="W13" s="111">
        <v>3</v>
      </c>
      <c r="X13" s="111">
        <v>4</v>
      </c>
      <c r="Y13" s="111">
        <v>5</v>
      </c>
      <c r="Z13" s="111">
        <v>6</v>
      </c>
      <c r="AA13" s="111">
        <v>7</v>
      </c>
      <c r="AB13" s="111">
        <v>8</v>
      </c>
      <c r="AC13" s="6">
        <v>9</v>
      </c>
      <c r="AD13" s="6">
        <v>10</v>
      </c>
      <c r="AE13" s="6">
        <v>11</v>
      </c>
      <c r="AF13" s="6">
        <v>12</v>
      </c>
      <c r="AI13" s="126"/>
      <c r="AJ13" s="126"/>
      <c r="AK13" s="126"/>
      <c r="AM13" s="62" t="s">
        <v>240</v>
      </c>
      <c r="AN13" s="111">
        <v>1</v>
      </c>
      <c r="AO13" s="111">
        <v>2</v>
      </c>
      <c r="AP13" s="111">
        <v>3</v>
      </c>
      <c r="AQ13" s="111">
        <v>4</v>
      </c>
      <c r="AR13" s="111">
        <v>5</v>
      </c>
      <c r="AS13" s="111">
        <v>6</v>
      </c>
      <c r="AT13" s="111">
        <v>7</v>
      </c>
      <c r="AU13" s="111">
        <v>8</v>
      </c>
      <c r="AV13" s="6">
        <v>9</v>
      </c>
      <c r="AW13" s="6">
        <v>10</v>
      </c>
      <c r="AX13" s="6">
        <v>11</v>
      </c>
      <c r="AY13" s="6">
        <v>12</v>
      </c>
      <c r="BB13" s="126"/>
      <c r="BC13" s="126"/>
      <c r="BD13" s="126"/>
      <c r="BF13" s="62" t="s">
        <v>240</v>
      </c>
      <c r="BG13" s="111">
        <v>1</v>
      </c>
      <c r="BH13" s="111">
        <v>2</v>
      </c>
      <c r="BI13" s="111">
        <v>3</v>
      </c>
      <c r="BJ13" s="111">
        <v>4</v>
      </c>
      <c r="BK13" s="111">
        <v>5</v>
      </c>
      <c r="BL13" s="111">
        <v>6</v>
      </c>
      <c r="BM13" s="111">
        <v>7</v>
      </c>
      <c r="BN13" s="111">
        <v>8</v>
      </c>
      <c r="BO13" s="6">
        <v>9</v>
      </c>
      <c r="BP13" s="6">
        <v>10</v>
      </c>
      <c r="BQ13" s="6">
        <v>11</v>
      </c>
      <c r="BR13" s="6">
        <v>12</v>
      </c>
      <c r="BU13" s="126"/>
      <c r="BV13" s="126"/>
      <c r="BW13" s="126"/>
      <c r="BY13" s="62" t="s">
        <v>240</v>
      </c>
      <c r="BZ13" s="111">
        <v>1</v>
      </c>
      <c r="CA13" s="111">
        <v>2</v>
      </c>
      <c r="CB13" s="111">
        <v>3</v>
      </c>
      <c r="CC13" s="111">
        <v>4</v>
      </c>
      <c r="CD13" s="111">
        <v>5</v>
      </c>
      <c r="CE13" s="111">
        <v>6</v>
      </c>
      <c r="CF13" s="111">
        <v>7</v>
      </c>
      <c r="CG13" s="111">
        <v>8</v>
      </c>
      <c r="CH13" s="6">
        <v>9</v>
      </c>
      <c r="CI13" s="6">
        <v>10</v>
      </c>
      <c r="CJ13" s="6">
        <v>11</v>
      </c>
      <c r="CK13" s="6">
        <v>12</v>
      </c>
      <c r="CN13" s="126"/>
      <c r="CO13" s="126"/>
      <c r="CP13" s="126"/>
      <c r="CR13" s="62" t="s">
        <v>240</v>
      </c>
      <c r="CS13" s="111">
        <v>1</v>
      </c>
      <c r="CT13" s="111">
        <v>2</v>
      </c>
      <c r="CU13" s="111">
        <v>3</v>
      </c>
      <c r="CV13" s="111">
        <v>4</v>
      </c>
      <c r="CW13" s="111">
        <v>5</v>
      </c>
      <c r="CX13" s="111">
        <v>6</v>
      </c>
      <c r="CY13" s="111">
        <v>7</v>
      </c>
      <c r="CZ13" s="111">
        <v>8</v>
      </c>
      <c r="DA13" s="6">
        <v>9</v>
      </c>
      <c r="DB13" s="6">
        <v>10</v>
      </c>
      <c r="DC13" s="6">
        <v>11</v>
      </c>
      <c r="DD13" s="6">
        <v>12</v>
      </c>
      <c r="DG13" s="126"/>
      <c r="DH13" s="126"/>
      <c r="DI13" s="126"/>
    </row>
    <row r="14" spans="1:113" ht="15" thickTop="1">
      <c r="A14" s="52" t="s">
        <v>6</v>
      </c>
      <c r="B14" s="135" t="e">
        <f>calculate!C7</f>
        <v>#VALUE!</v>
      </c>
      <c r="C14" s="136" t="e">
        <f>calculate!D7</f>
        <v>#VALUE!</v>
      </c>
      <c r="D14" s="136" t="e">
        <f>calculate!E7</f>
        <v>#VALUE!</v>
      </c>
      <c r="E14" s="136" t="e">
        <f>calculate!F7</f>
        <v>#VALUE!</v>
      </c>
      <c r="F14" s="136" t="e">
        <f>calculate!G7</f>
        <v>#VALUE!</v>
      </c>
      <c r="G14" s="136" t="e">
        <f>calculate!H7</f>
        <v>#VALUE!</v>
      </c>
      <c r="H14" s="136" t="e">
        <f>calculate!I7</f>
        <v>#VALUE!</v>
      </c>
      <c r="I14" s="136" t="e">
        <f>calculate!J7</f>
        <v>#VALUE!</v>
      </c>
      <c r="J14" s="136" t="e">
        <f>calculate!K7</f>
        <v>#VALUE!</v>
      </c>
      <c r="K14" s="136" t="e">
        <f>calculate!L7</f>
        <v>#VALUE!</v>
      </c>
      <c r="L14" s="136" t="e">
        <f>calculate!M7</f>
        <v>#VALUE!</v>
      </c>
      <c r="M14" s="137" t="e">
        <f>calculate!N7</f>
        <v>#VALUE!</v>
      </c>
      <c r="P14" s="126"/>
      <c r="Q14" s="126"/>
      <c r="R14" s="126"/>
      <c r="T14" s="52" t="s">
        <v>6</v>
      </c>
      <c r="U14" s="135" t="e">
        <f>calculate!V7</f>
        <v>#VALUE!</v>
      </c>
      <c r="V14" s="136" t="e">
        <f>calculate!W7</f>
        <v>#VALUE!</v>
      </c>
      <c r="W14" s="136" t="e">
        <f>calculate!X7</f>
        <v>#VALUE!</v>
      </c>
      <c r="X14" s="136" t="e">
        <f>calculate!Y7</f>
        <v>#VALUE!</v>
      </c>
      <c r="Y14" s="136" t="e">
        <f>calculate!Z7</f>
        <v>#VALUE!</v>
      </c>
      <c r="Z14" s="136" t="e">
        <f>calculate!AA7</f>
        <v>#VALUE!</v>
      </c>
      <c r="AA14" s="136" t="e">
        <f>calculate!AB7</f>
        <v>#VALUE!</v>
      </c>
      <c r="AB14" s="136" t="e">
        <f>calculate!AC7</f>
        <v>#VALUE!</v>
      </c>
      <c r="AC14" s="136" t="e">
        <f>calculate!AD7</f>
        <v>#VALUE!</v>
      </c>
      <c r="AD14" s="136" t="e">
        <f>calculate!AE7</f>
        <v>#VALUE!</v>
      </c>
      <c r="AE14" s="136" t="e">
        <f>calculate!AF7</f>
        <v>#VALUE!</v>
      </c>
      <c r="AF14" s="137" t="e">
        <f>calculate!AG7</f>
        <v>#VALUE!</v>
      </c>
      <c r="AI14" s="126"/>
      <c r="AJ14" s="126"/>
      <c r="AK14" s="126"/>
      <c r="AM14" s="52" t="s">
        <v>6</v>
      </c>
      <c r="AN14" s="135" t="e">
        <f>calculate!AO7</f>
        <v>#VALUE!</v>
      </c>
      <c r="AO14" s="136" t="e">
        <f>calculate!AP7</f>
        <v>#VALUE!</v>
      </c>
      <c r="AP14" s="136" t="e">
        <f>calculate!AQ7</f>
        <v>#VALUE!</v>
      </c>
      <c r="AQ14" s="136" t="e">
        <f>calculate!AR7</f>
        <v>#VALUE!</v>
      </c>
      <c r="AR14" s="136" t="e">
        <f>calculate!AS7</f>
        <v>#VALUE!</v>
      </c>
      <c r="AS14" s="136" t="e">
        <f>calculate!AT7</f>
        <v>#VALUE!</v>
      </c>
      <c r="AT14" s="136" t="e">
        <f>calculate!AU7</f>
        <v>#VALUE!</v>
      </c>
      <c r="AU14" s="136" t="e">
        <f>calculate!AV7</f>
        <v>#VALUE!</v>
      </c>
      <c r="AV14" s="136" t="e">
        <f>calculate!AW7</f>
        <v>#VALUE!</v>
      </c>
      <c r="AW14" s="136" t="e">
        <f>calculate!AX7</f>
        <v>#VALUE!</v>
      </c>
      <c r="AX14" s="136" t="e">
        <f>calculate!AY7</f>
        <v>#VALUE!</v>
      </c>
      <c r="AY14" s="137" t="e">
        <f>calculate!AZ7</f>
        <v>#VALUE!</v>
      </c>
      <c r="BB14" s="126"/>
      <c r="BC14" s="126"/>
      <c r="BD14" s="126"/>
      <c r="BF14" s="52" t="s">
        <v>6</v>
      </c>
      <c r="BG14" s="135" t="e">
        <f>calculate!BH7</f>
        <v>#VALUE!</v>
      </c>
      <c r="BH14" s="136" t="e">
        <f>calculate!BI7</f>
        <v>#VALUE!</v>
      </c>
      <c r="BI14" s="136" t="e">
        <f>calculate!BJ7</f>
        <v>#VALUE!</v>
      </c>
      <c r="BJ14" s="136" t="e">
        <f>calculate!BK7</f>
        <v>#VALUE!</v>
      </c>
      <c r="BK14" s="136" t="e">
        <f>calculate!BL7</f>
        <v>#VALUE!</v>
      </c>
      <c r="BL14" s="136" t="e">
        <f>calculate!BM7</f>
        <v>#VALUE!</v>
      </c>
      <c r="BM14" s="136" t="e">
        <f>calculate!BN7</f>
        <v>#VALUE!</v>
      </c>
      <c r="BN14" s="136" t="e">
        <f>calculate!BO7</f>
        <v>#VALUE!</v>
      </c>
      <c r="BO14" s="136" t="e">
        <f>calculate!BP7</f>
        <v>#VALUE!</v>
      </c>
      <c r="BP14" s="136" t="e">
        <f>calculate!BQ7</f>
        <v>#VALUE!</v>
      </c>
      <c r="BQ14" s="136" t="e">
        <f>calculate!BR7</f>
        <v>#VALUE!</v>
      </c>
      <c r="BR14" s="137" t="e">
        <f>calculate!BS7</f>
        <v>#VALUE!</v>
      </c>
      <c r="BU14" s="126"/>
      <c r="BV14" s="126"/>
      <c r="BW14" s="126"/>
      <c r="BY14" s="52" t="s">
        <v>6</v>
      </c>
      <c r="BZ14" s="135" t="e">
        <f>calculate!CA7</f>
        <v>#VALUE!</v>
      </c>
      <c r="CA14" s="136" t="e">
        <f>calculate!CB7</f>
        <v>#VALUE!</v>
      </c>
      <c r="CB14" s="136" t="e">
        <f>calculate!CC7</f>
        <v>#VALUE!</v>
      </c>
      <c r="CC14" s="136" t="e">
        <f>calculate!CD7</f>
        <v>#VALUE!</v>
      </c>
      <c r="CD14" s="136" t="e">
        <f>calculate!CE7</f>
        <v>#VALUE!</v>
      </c>
      <c r="CE14" s="136" t="e">
        <f>calculate!CF7</f>
        <v>#VALUE!</v>
      </c>
      <c r="CF14" s="136" t="e">
        <f>calculate!CG7</f>
        <v>#VALUE!</v>
      </c>
      <c r="CG14" s="136" t="e">
        <f>calculate!CH7</f>
        <v>#VALUE!</v>
      </c>
      <c r="CH14" s="136" t="e">
        <f>calculate!CI7</f>
        <v>#VALUE!</v>
      </c>
      <c r="CI14" s="136" t="e">
        <f>calculate!CJ7</f>
        <v>#VALUE!</v>
      </c>
      <c r="CJ14" s="136" t="e">
        <f>calculate!CK7</f>
        <v>#VALUE!</v>
      </c>
      <c r="CK14" s="137" t="e">
        <f>calculate!CL7</f>
        <v>#VALUE!</v>
      </c>
      <c r="CN14" s="126"/>
      <c r="CO14" s="126"/>
      <c r="CP14" s="126"/>
      <c r="CR14" s="52" t="s">
        <v>6</v>
      </c>
      <c r="CS14" s="135" t="e">
        <f>calculate!CT7</f>
        <v>#VALUE!</v>
      </c>
      <c r="CT14" s="136" t="e">
        <f>calculate!CU7</f>
        <v>#VALUE!</v>
      </c>
      <c r="CU14" s="136" t="e">
        <f>calculate!CV7</f>
        <v>#VALUE!</v>
      </c>
      <c r="CV14" s="136" t="e">
        <f>calculate!CW7</f>
        <v>#VALUE!</v>
      </c>
      <c r="CW14" s="136" t="e">
        <f>calculate!CX7</f>
        <v>#VALUE!</v>
      </c>
      <c r="CX14" s="136" t="e">
        <f>calculate!CY7</f>
        <v>#VALUE!</v>
      </c>
      <c r="CY14" s="136" t="e">
        <f>calculate!CZ7</f>
        <v>#VALUE!</v>
      </c>
      <c r="CZ14" s="136" t="e">
        <f>calculate!DA7</f>
        <v>#VALUE!</v>
      </c>
      <c r="DA14" s="136" t="e">
        <f>calculate!DB7</f>
        <v>#VALUE!</v>
      </c>
      <c r="DB14" s="136" t="e">
        <f>calculate!DC7</f>
        <v>#VALUE!</v>
      </c>
      <c r="DC14" s="136" t="e">
        <f>calculate!DD7</f>
        <v>#VALUE!</v>
      </c>
      <c r="DD14" s="137" t="e">
        <f>calculate!DE7</f>
        <v>#VALUE!</v>
      </c>
      <c r="DG14" s="126"/>
      <c r="DH14" s="126"/>
      <c r="DI14" s="126"/>
    </row>
    <row r="15" spans="1:113">
      <c r="A15" s="52" t="s">
        <v>7</v>
      </c>
      <c r="B15" s="138" t="e">
        <f>calculate!C16</f>
        <v>#VALUE!</v>
      </c>
      <c r="C15" s="112" t="e">
        <f>calculate!D16</f>
        <v>#VALUE!</v>
      </c>
      <c r="D15" s="112" t="e">
        <f>calculate!E16</f>
        <v>#VALUE!</v>
      </c>
      <c r="E15" s="112" t="e">
        <f>calculate!F16</f>
        <v>#VALUE!</v>
      </c>
      <c r="F15" s="112" t="e">
        <f>calculate!G16</f>
        <v>#VALUE!</v>
      </c>
      <c r="G15" s="112" t="e">
        <f>calculate!H16</f>
        <v>#VALUE!</v>
      </c>
      <c r="H15" s="112" t="e">
        <f>calculate!I16</f>
        <v>#VALUE!</v>
      </c>
      <c r="I15" s="112" t="e">
        <f>calculate!J16</f>
        <v>#VALUE!</v>
      </c>
      <c r="J15" s="112" t="e">
        <f>calculate!K16</f>
        <v>#VALUE!</v>
      </c>
      <c r="K15" s="112" t="e">
        <f>calculate!L16</f>
        <v>#VALUE!</v>
      </c>
      <c r="L15" s="112" t="e">
        <f>calculate!M16</f>
        <v>#VALUE!</v>
      </c>
      <c r="M15" s="139" t="e">
        <f>calculate!N16</f>
        <v>#VALUE!</v>
      </c>
      <c r="N15" s="17" t="s">
        <v>111</v>
      </c>
      <c r="P15" s="126"/>
      <c r="Q15" s="126"/>
      <c r="R15" s="126"/>
      <c r="T15" s="52" t="s">
        <v>7</v>
      </c>
      <c r="U15" s="138" t="e">
        <f>calculate!V16</f>
        <v>#VALUE!</v>
      </c>
      <c r="V15" s="112" t="e">
        <f>calculate!W16</f>
        <v>#VALUE!</v>
      </c>
      <c r="W15" s="112" t="e">
        <f>calculate!X16</f>
        <v>#VALUE!</v>
      </c>
      <c r="X15" s="112" t="e">
        <f>calculate!Y16</f>
        <v>#VALUE!</v>
      </c>
      <c r="Y15" s="112" t="e">
        <f>calculate!Z16</f>
        <v>#VALUE!</v>
      </c>
      <c r="Z15" s="112" t="e">
        <f>calculate!AA16</f>
        <v>#VALUE!</v>
      </c>
      <c r="AA15" s="112" t="e">
        <f>calculate!AB16</f>
        <v>#VALUE!</v>
      </c>
      <c r="AB15" s="112" t="e">
        <f>calculate!AC16</f>
        <v>#VALUE!</v>
      </c>
      <c r="AC15" s="112" t="e">
        <f>calculate!AD16</f>
        <v>#VALUE!</v>
      </c>
      <c r="AD15" s="112" t="e">
        <f>calculate!AE16</f>
        <v>#VALUE!</v>
      </c>
      <c r="AE15" s="112" t="e">
        <f>calculate!AF16</f>
        <v>#VALUE!</v>
      </c>
      <c r="AF15" s="139" t="e">
        <f>calculate!AG16</f>
        <v>#VALUE!</v>
      </c>
      <c r="AG15" s="17" t="s">
        <v>111</v>
      </c>
      <c r="AI15" s="126"/>
      <c r="AJ15" s="126"/>
      <c r="AK15" s="126"/>
      <c r="AM15" s="52" t="s">
        <v>7</v>
      </c>
      <c r="AN15" s="138" t="e">
        <f>calculate!AO16</f>
        <v>#VALUE!</v>
      </c>
      <c r="AO15" s="112" t="e">
        <f>calculate!AP16</f>
        <v>#VALUE!</v>
      </c>
      <c r="AP15" s="112" t="e">
        <f>calculate!AQ16</f>
        <v>#VALUE!</v>
      </c>
      <c r="AQ15" s="112" t="e">
        <f>calculate!AR16</f>
        <v>#VALUE!</v>
      </c>
      <c r="AR15" s="112" t="e">
        <f>calculate!AS16</f>
        <v>#VALUE!</v>
      </c>
      <c r="AS15" s="112" t="e">
        <f>calculate!AT16</f>
        <v>#VALUE!</v>
      </c>
      <c r="AT15" s="112" t="e">
        <f>calculate!AU16</f>
        <v>#VALUE!</v>
      </c>
      <c r="AU15" s="112" t="e">
        <f>calculate!AV16</f>
        <v>#VALUE!</v>
      </c>
      <c r="AV15" s="112" t="e">
        <f>calculate!AW16</f>
        <v>#VALUE!</v>
      </c>
      <c r="AW15" s="112" t="e">
        <f>calculate!AX16</f>
        <v>#VALUE!</v>
      </c>
      <c r="AX15" s="112" t="e">
        <f>calculate!AY16</f>
        <v>#VALUE!</v>
      </c>
      <c r="AY15" s="139" t="e">
        <f>calculate!AZ16</f>
        <v>#VALUE!</v>
      </c>
      <c r="AZ15" s="17" t="s">
        <v>111</v>
      </c>
      <c r="BB15" s="126"/>
      <c r="BC15" s="126"/>
      <c r="BD15" s="126"/>
      <c r="BF15" s="52" t="s">
        <v>7</v>
      </c>
      <c r="BG15" s="138" t="e">
        <f>calculate!BH16</f>
        <v>#VALUE!</v>
      </c>
      <c r="BH15" s="112" t="e">
        <f>calculate!BI16</f>
        <v>#VALUE!</v>
      </c>
      <c r="BI15" s="112" t="e">
        <f>calculate!BJ16</f>
        <v>#VALUE!</v>
      </c>
      <c r="BJ15" s="112" t="e">
        <f>calculate!BK16</f>
        <v>#VALUE!</v>
      </c>
      <c r="BK15" s="112" t="e">
        <f>calculate!BL16</f>
        <v>#VALUE!</v>
      </c>
      <c r="BL15" s="112" t="e">
        <f>calculate!BM16</f>
        <v>#VALUE!</v>
      </c>
      <c r="BM15" s="112" t="e">
        <f>calculate!BN16</f>
        <v>#VALUE!</v>
      </c>
      <c r="BN15" s="112" t="e">
        <f>calculate!BO16</f>
        <v>#VALUE!</v>
      </c>
      <c r="BO15" s="112" t="e">
        <f>calculate!BP16</f>
        <v>#VALUE!</v>
      </c>
      <c r="BP15" s="112" t="e">
        <f>calculate!BQ16</f>
        <v>#VALUE!</v>
      </c>
      <c r="BQ15" s="112" t="e">
        <f>calculate!BR16</f>
        <v>#VALUE!</v>
      </c>
      <c r="BR15" s="139" t="e">
        <f>calculate!BS16</f>
        <v>#VALUE!</v>
      </c>
      <c r="BS15" s="17" t="s">
        <v>111</v>
      </c>
      <c r="BU15" s="126"/>
      <c r="BV15" s="126"/>
      <c r="BW15" s="126"/>
      <c r="BY15" s="52" t="s">
        <v>7</v>
      </c>
      <c r="BZ15" s="138" t="e">
        <f>calculate!CA16</f>
        <v>#VALUE!</v>
      </c>
      <c r="CA15" s="112" t="e">
        <f>calculate!CB16</f>
        <v>#VALUE!</v>
      </c>
      <c r="CB15" s="112" t="e">
        <f>calculate!CC16</f>
        <v>#VALUE!</v>
      </c>
      <c r="CC15" s="112" t="e">
        <f>calculate!CD16</f>
        <v>#VALUE!</v>
      </c>
      <c r="CD15" s="112" t="e">
        <f>calculate!CE16</f>
        <v>#VALUE!</v>
      </c>
      <c r="CE15" s="112" t="e">
        <f>calculate!CF16</f>
        <v>#VALUE!</v>
      </c>
      <c r="CF15" s="112" t="e">
        <f>calculate!CG16</f>
        <v>#VALUE!</v>
      </c>
      <c r="CG15" s="112" t="e">
        <f>calculate!CH16</f>
        <v>#VALUE!</v>
      </c>
      <c r="CH15" s="112" t="e">
        <f>calculate!CI16</f>
        <v>#VALUE!</v>
      </c>
      <c r="CI15" s="112" t="e">
        <f>calculate!CJ16</f>
        <v>#VALUE!</v>
      </c>
      <c r="CJ15" s="112" t="e">
        <f>calculate!CK16</f>
        <v>#VALUE!</v>
      </c>
      <c r="CK15" s="139" t="e">
        <f>calculate!CL16</f>
        <v>#VALUE!</v>
      </c>
      <c r="CL15" s="17" t="s">
        <v>111</v>
      </c>
      <c r="CN15" s="126"/>
      <c r="CO15" s="126"/>
      <c r="CP15" s="126"/>
      <c r="CR15" s="52" t="s">
        <v>7</v>
      </c>
      <c r="CS15" s="138" t="e">
        <f>calculate!CT16</f>
        <v>#VALUE!</v>
      </c>
      <c r="CT15" s="112" t="e">
        <f>calculate!CU16</f>
        <v>#VALUE!</v>
      </c>
      <c r="CU15" s="112" t="e">
        <f>calculate!CV16</f>
        <v>#VALUE!</v>
      </c>
      <c r="CV15" s="112" t="e">
        <f>calculate!CW16</f>
        <v>#VALUE!</v>
      </c>
      <c r="CW15" s="112" t="e">
        <f>calculate!CX16</f>
        <v>#VALUE!</v>
      </c>
      <c r="CX15" s="112" t="e">
        <f>calculate!CY16</f>
        <v>#VALUE!</v>
      </c>
      <c r="CY15" s="112" t="e">
        <f>calculate!CZ16</f>
        <v>#VALUE!</v>
      </c>
      <c r="CZ15" s="112" t="e">
        <f>calculate!DA16</f>
        <v>#VALUE!</v>
      </c>
      <c r="DA15" s="112" t="e">
        <f>calculate!DB16</f>
        <v>#VALUE!</v>
      </c>
      <c r="DB15" s="112" t="e">
        <f>calculate!DC16</f>
        <v>#VALUE!</v>
      </c>
      <c r="DC15" s="112" t="e">
        <f>calculate!DD16</f>
        <v>#VALUE!</v>
      </c>
      <c r="DD15" s="139" t="e">
        <f>calculate!DE16</f>
        <v>#VALUE!</v>
      </c>
      <c r="DE15" s="17" t="s">
        <v>111</v>
      </c>
      <c r="DG15" s="126"/>
      <c r="DH15" s="126"/>
      <c r="DI15" s="126"/>
    </row>
    <row r="16" spans="1:113">
      <c r="A16" s="52" t="s">
        <v>8</v>
      </c>
      <c r="B16" s="138" t="e">
        <f>calculate!C25</f>
        <v>#VALUE!</v>
      </c>
      <c r="C16" s="112" t="e">
        <f>calculate!D25</f>
        <v>#VALUE!</v>
      </c>
      <c r="D16" s="112" t="e">
        <f>calculate!E25</f>
        <v>#VALUE!</v>
      </c>
      <c r="E16" s="112" t="e">
        <f>calculate!F25</f>
        <v>#VALUE!</v>
      </c>
      <c r="F16" s="112" t="e">
        <f>calculate!G25</f>
        <v>#VALUE!</v>
      </c>
      <c r="G16" s="112" t="e">
        <f>calculate!H25</f>
        <v>#VALUE!</v>
      </c>
      <c r="H16" s="112" t="e">
        <f>calculate!I25</f>
        <v>#VALUE!</v>
      </c>
      <c r="I16" s="112" t="e">
        <f>calculate!J25</f>
        <v>#VALUE!</v>
      </c>
      <c r="J16" s="112" t="e">
        <f>calculate!K25</f>
        <v>#VALUE!</v>
      </c>
      <c r="K16" s="112" t="e">
        <f>calculate!L25</f>
        <v>#VALUE!</v>
      </c>
      <c r="L16" s="112" t="e">
        <f>calculate!M25</f>
        <v>#VALUE!</v>
      </c>
      <c r="M16" s="139" t="e">
        <f>calculate!N25</f>
        <v>#VALUE!</v>
      </c>
      <c r="P16" s="126"/>
      <c r="Q16" s="126"/>
      <c r="R16" s="126"/>
      <c r="T16" s="52" t="s">
        <v>8</v>
      </c>
      <c r="U16" s="138" t="e">
        <f>calculate!V25</f>
        <v>#VALUE!</v>
      </c>
      <c r="V16" s="112" t="e">
        <f>calculate!W25</f>
        <v>#VALUE!</v>
      </c>
      <c r="W16" s="112" t="e">
        <f>calculate!X25</f>
        <v>#VALUE!</v>
      </c>
      <c r="X16" s="112" t="e">
        <f>calculate!Y25</f>
        <v>#VALUE!</v>
      </c>
      <c r="Y16" s="112" t="e">
        <f>calculate!Z25</f>
        <v>#VALUE!</v>
      </c>
      <c r="Z16" s="112" t="e">
        <f>calculate!AA25</f>
        <v>#VALUE!</v>
      </c>
      <c r="AA16" s="112" t="e">
        <f>calculate!AB25</f>
        <v>#VALUE!</v>
      </c>
      <c r="AB16" s="112" t="e">
        <f>calculate!AC25</f>
        <v>#VALUE!</v>
      </c>
      <c r="AC16" s="112" t="e">
        <f>calculate!AD25</f>
        <v>#VALUE!</v>
      </c>
      <c r="AD16" s="112" t="e">
        <f>calculate!AE25</f>
        <v>#VALUE!</v>
      </c>
      <c r="AE16" s="112" t="e">
        <f>calculate!AF25</f>
        <v>#VALUE!</v>
      </c>
      <c r="AF16" s="139" t="e">
        <f>calculate!AG25</f>
        <v>#VALUE!</v>
      </c>
      <c r="AI16" s="126"/>
      <c r="AJ16" s="126"/>
      <c r="AK16" s="126"/>
      <c r="AM16" s="52" t="s">
        <v>8</v>
      </c>
      <c r="AN16" s="138" t="e">
        <f>calculate!AO25</f>
        <v>#VALUE!</v>
      </c>
      <c r="AO16" s="112" t="e">
        <f>calculate!AP25</f>
        <v>#VALUE!</v>
      </c>
      <c r="AP16" s="112" t="e">
        <f>calculate!AQ25</f>
        <v>#VALUE!</v>
      </c>
      <c r="AQ16" s="112" t="e">
        <f>calculate!AR25</f>
        <v>#VALUE!</v>
      </c>
      <c r="AR16" s="112" t="e">
        <f>calculate!AS25</f>
        <v>#VALUE!</v>
      </c>
      <c r="AS16" s="112" t="e">
        <f>calculate!AT25</f>
        <v>#VALUE!</v>
      </c>
      <c r="AT16" s="112" t="e">
        <f>calculate!AU25</f>
        <v>#VALUE!</v>
      </c>
      <c r="AU16" s="112" t="e">
        <f>calculate!AV25</f>
        <v>#VALUE!</v>
      </c>
      <c r="AV16" s="112" t="e">
        <f>calculate!AW25</f>
        <v>#VALUE!</v>
      </c>
      <c r="AW16" s="112" t="e">
        <f>calculate!AX25</f>
        <v>#VALUE!</v>
      </c>
      <c r="AX16" s="112" t="e">
        <f>calculate!AY25</f>
        <v>#VALUE!</v>
      </c>
      <c r="AY16" s="139" t="e">
        <f>calculate!AZ25</f>
        <v>#VALUE!</v>
      </c>
      <c r="BB16" s="126"/>
      <c r="BC16" s="126"/>
      <c r="BD16" s="126"/>
      <c r="BF16" s="52" t="s">
        <v>8</v>
      </c>
      <c r="BG16" s="138" t="e">
        <f>calculate!BH25</f>
        <v>#VALUE!</v>
      </c>
      <c r="BH16" s="112" t="e">
        <f>calculate!BI25</f>
        <v>#VALUE!</v>
      </c>
      <c r="BI16" s="112" t="e">
        <f>calculate!BJ25</f>
        <v>#VALUE!</v>
      </c>
      <c r="BJ16" s="112" t="e">
        <f>calculate!BK25</f>
        <v>#VALUE!</v>
      </c>
      <c r="BK16" s="112" t="e">
        <f>calculate!BL25</f>
        <v>#VALUE!</v>
      </c>
      <c r="BL16" s="112" t="e">
        <f>calculate!BM25</f>
        <v>#VALUE!</v>
      </c>
      <c r="BM16" s="112" t="e">
        <f>calculate!BN25</f>
        <v>#VALUE!</v>
      </c>
      <c r="BN16" s="112" t="e">
        <f>calculate!BO25</f>
        <v>#VALUE!</v>
      </c>
      <c r="BO16" s="112" t="e">
        <f>calculate!BP25</f>
        <v>#VALUE!</v>
      </c>
      <c r="BP16" s="112" t="e">
        <f>calculate!BQ25</f>
        <v>#VALUE!</v>
      </c>
      <c r="BQ16" s="112" t="e">
        <f>calculate!BR25</f>
        <v>#VALUE!</v>
      </c>
      <c r="BR16" s="139" t="e">
        <f>calculate!BS25</f>
        <v>#VALUE!</v>
      </c>
      <c r="BU16" s="126"/>
      <c r="BV16" s="126"/>
      <c r="BW16" s="126"/>
      <c r="BY16" s="52" t="s">
        <v>8</v>
      </c>
      <c r="BZ16" s="138" t="e">
        <f>calculate!CA25</f>
        <v>#VALUE!</v>
      </c>
      <c r="CA16" s="112" t="e">
        <f>calculate!CB25</f>
        <v>#VALUE!</v>
      </c>
      <c r="CB16" s="112" t="e">
        <f>calculate!CC25</f>
        <v>#VALUE!</v>
      </c>
      <c r="CC16" s="112" t="e">
        <f>calculate!CD25</f>
        <v>#VALUE!</v>
      </c>
      <c r="CD16" s="112" t="e">
        <f>calculate!CE25</f>
        <v>#VALUE!</v>
      </c>
      <c r="CE16" s="112" t="e">
        <f>calculate!CF25</f>
        <v>#VALUE!</v>
      </c>
      <c r="CF16" s="112" t="e">
        <f>calculate!CG25</f>
        <v>#VALUE!</v>
      </c>
      <c r="CG16" s="112" t="e">
        <f>calculate!CH25</f>
        <v>#VALUE!</v>
      </c>
      <c r="CH16" s="112" t="e">
        <f>calculate!CI25</f>
        <v>#VALUE!</v>
      </c>
      <c r="CI16" s="112" t="e">
        <f>calculate!CJ25</f>
        <v>#VALUE!</v>
      </c>
      <c r="CJ16" s="112" t="e">
        <f>calculate!CK25</f>
        <v>#VALUE!</v>
      </c>
      <c r="CK16" s="139" t="e">
        <f>calculate!CL25</f>
        <v>#VALUE!</v>
      </c>
      <c r="CN16" s="126"/>
      <c r="CO16" s="126"/>
      <c r="CP16" s="126"/>
      <c r="CR16" s="52" t="s">
        <v>8</v>
      </c>
      <c r="CS16" s="138" t="e">
        <f>calculate!CT25</f>
        <v>#VALUE!</v>
      </c>
      <c r="CT16" s="112" t="e">
        <f>calculate!CU25</f>
        <v>#VALUE!</v>
      </c>
      <c r="CU16" s="112" t="e">
        <f>calculate!CV25</f>
        <v>#VALUE!</v>
      </c>
      <c r="CV16" s="112" t="e">
        <f>calculate!CW25</f>
        <v>#VALUE!</v>
      </c>
      <c r="CW16" s="112" t="e">
        <f>calculate!CX25</f>
        <v>#VALUE!</v>
      </c>
      <c r="CX16" s="112" t="e">
        <f>calculate!CY25</f>
        <v>#VALUE!</v>
      </c>
      <c r="CY16" s="112" t="e">
        <f>calculate!CZ25</f>
        <v>#VALUE!</v>
      </c>
      <c r="CZ16" s="112" t="e">
        <f>calculate!DA25</f>
        <v>#VALUE!</v>
      </c>
      <c r="DA16" s="112" t="e">
        <f>calculate!DB25</f>
        <v>#VALUE!</v>
      </c>
      <c r="DB16" s="112" t="e">
        <f>calculate!DC25</f>
        <v>#VALUE!</v>
      </c>
      <c r="DC16" s="112" t="e">
        <f>calculate!DD25</f>
        <v>#VALUE!</v>
      </c>
      <c r="DD16" s="139" t="e">
        <f>calculate!DE25</f>
        <v>#VALUE!</v>
      </c>
      <c r="DG16" s="126"/>
      <c r="DH16" s="126"/>
      <c r="DI16" s="126"/>
    </row>
    <row r="17" spans="1:114">
      <c r="A17" s="52" t="s">
        <v>9</v>
      </c>
      <c r="B17" s="138" t="e">
        <f>calculate!C34</f>
        <v>#VALUE!</v>
      </c>
      <c r="C17" s="112" t="e">
        <f>calculate!D34</f>
        <v>#VALUE!</v>
      </c>
      <c r="D17" s="112" t="e">
        <f>calculate!E34</f>
        <v>#VALUE!</v>
      </c>
      <c r="E17" s="112" t="e">
        <f>calculate!F34</f>
        <v>#VALUE!</v>
      </c>
      <c r="F17" s="112" t="e">
        <f>calculate!G34</f>
        <v>#VALUE!</v>
      </c>
      <c r="G17" s="112" t="e">
        <f>calculate!H34</f>
        <v>#VALUE!</v>
      </c>
      <c r="H17" s="112" t="e">
        <f>calculate!I34</f>
        <v>#VALUE!</v>
      </c>
      <c r="I17" s="112" t="e">
        <f>calculate!J34</f>
        <v>#VALUE!</v>
      </c>
      <c r="J17" s="112" t="e">
        <f>calculate!K34</f>
        <v>#VALUE!</v>
      </c>
      <c r="K17" s="112" t="e">
        <f>calculate!L34</f>
        <v>#VALUE!</v>
      </c>
      <c r="L17" s="112" t="e">
        <f>calculate!M34</f>
        <v>#VALUE!</v>
      </c>
      <c r="M17" s="139" t="e">
        <f>calculate!N34</f>
        <v>#VALUE!</v>
      </c>
      <c r="P17" s="126"/>
      <c r="Q17" s="126"/>
      <c r="R17" s="126"/>
      <c r="T17" s="52" t="s">
        <v>9</v>
      </c>
      <c r="U17" s="138" t="e">
        <f>calculate!V34</f>
        <v>#VALUE!</v>
      </c>
      <c r="V17" s="112" t="e">
        <f>calculate!W34</f>
        <v>#VALUE!</v>
      </c>
      <c r="W17" s="112" t="e">
        <f>calculate!X34</f>
        <v>#VALUE!</v>
      </c>
      <c r="X17" s="112" t="e">
        <f>calculate!Y34</f>
        <v>#VALUE!</v>
      </c>
      <c r="Y17" s="112" t="e">
        <f>calculate!Z34</f>
        <v>#VALUE!</v>
      </c>
      <c r="Z17" s="112" t="e">
        <f>calculate!AA34</f>
        <v>#VALUE!</v>
      </c>
      <c r="AA17" s="112" t="e">
        <f>calculate!AB34</f>
        <v>#VALUE!</v>
      </c>
      <c r="AB17" s="112" t="e">
        <f>calculate!AC34</f>
        <v>#VALUE!</v>
      </c>
      <c r="AC17" s="112" t="e">
        <f>calculate!AD34</f>
        <v>#VALUE!</v>
      </c>
      <c r="AD17" s="112" t="e">
        <f>calculate!AE34</f>
        <v>#VALUE!</v>
      </c>
      <c r="AE17" s="112" t="e">
        <f>calculate!AF34</f>
        <v>#VALUE!</v>
      </c>
      <c r="AF17" s="139" t="e">
        <f>calculate!AG34</f>
        <v>#VALUE!</v>
      </c>
      <c r="AI17" s="126"/>
      <c r="AJ17" s="126"/>
      <c r="AK17" s="126"/>
      <c r="AM17" s="52" t="s">
        <v>9</v>
      </c>
      <c r="AN17" s="138" t="e">
        <f>calculate!AO34</f>
        <v>#VALUE!</v>
      </c>
      <c r="AO17" s="112" t="e">
        <f>calculate!AP34</f>
        <v>#VALUE!</v>
      </c>
      <c r="AP17" s="112" t="e">
        <f>calculate!AQ34</f>
        <v>#VALUE!</v>
      </c>
      <c r="AQ17" s="112" t="e">
        <f>calculate!AR34</f>
        <v>#VALUE!</v>
      </c>
      <c r="AR17" s="112" t="e">
        <f>calculate!AS34</f>
        <v>#VALUE!</v>
      </c>
      <c r="AS17" s="112" t="e">
        <f>calculate!AT34</f>
        <v>#VALUE!</v>
      </c>
      <c r="AT17" s="112" t="e">
        <f>calculate!AU34</f>
        <v>#VALUE!</v>
      </c>
      <c r="AU17" s="112" t="e">
        <f>calculate!AV34</f>
        <v>#VALUE!</v>
      </c>
      <c r="AV17" s="112" t="e">
        <f>calculate!AW34</f>
        <v>#VALUE!</v>
      </c>
      <c r="AW17" s="112" t="e">
        <f>calculate!AX34</f>
        <v>#VALUE!</v>
      </c>
      <c r="AX17" s="112" t="e">
        <f>calculate!AY34</f>
        <v>#VALUE!</v>
      </c>
      <c r="AY17" s="139" t="e">
        <f>calculate!AZ34</f>
        <v>#VALUE!</v>
      </c>
      <c r="BB17" s="126"/>
      <c r="BC17" s="126"/>
      <c r="BD17" s="126"/>
      <c r="BF17" s="52" t="s">
        <v>9</v>
      </c>
      <c r="BG17" s="138" t="e">
        <f>calculate!BH34</f>
        <v>#VALUE!</v>
      </c>
      <c r="BH17" s="112" t="e">
        <f>calculate!BI34</f>
        <v>#VALUE!</v>
      </c>
      <c r="BI17" s="112" t="e">
        <f>calculate!BJ34</f>
        <v>#VALUE!</v>
      </c>
      <c r="BJ17" s="112" t="e">
        <f>calculate!BK34</f>
        <v>#VALUE!</v>
      </c>
      <c r="BK17" s="112" t="e">
        <f>calculate!BL34</f>
        <v>#VALUE!</v>
      </c>
      <c r="BL17" s="112" t="e">
        <f>calculate!BM34</f>
        <v>#VALUE!</v>
      </c>
      <c r="BM17" s="112" t="e">
        <f>calculate!BN34</f>
        <v>#VALUE!</v>
      </c>
      <c r="BN17" s="112" t="e">
        <f>calculate!BO34</f>
        <v>#VALUE!</v>
      </c>
      <c r="BO17" s="112" t="e">
        <f>calculate!BP34</f>
        <v>#VALUE!</v>
      </c>
      <c r="BP17" s="112" t="e">
        <f>calculate!BQ34</f>
        <v>#VALUE!</v>
      </c>
      <c r="BQ17" s="112" t="e">
        <f>calculate!BR34</f>
        <v>#VALUE!</v>
      </c>
      <c r="BR17" s="139" t="e">
        <f>calculate!BS34</f>
        <v>#VALUE!</v>
      </c>
      <c r="BU17" s="126"/>
      <c r="BV17" s="126"/>
      <c r="BW17" s="126"/>
      <c r="BY17" s="52" t="s">
        <v>9</v>
      </c>
      <c r="BZ17" s="138" t="e">
        <f>calculate!CA34</f>
        <v>#VALUE!</v>
      </c>
      <c r="CA17" s="112" t="e">
        <f>calculate!CB34</f>
        <v>#VALUE!</v>
      </c>
      <c r="CB17" s="112" t="e">
        <f>calculate!CC34</f>
        <v>#VALUE!</v>
      </c>
      <c r="CC17" s="112" t="e">
        <f>calculate!CD34</f>
        <v>#VALUE!</v>
      </c>
      <c r="CD17" s="112" t="e">
        <f>calculate!CE34</f>
        <v>#VALUE!</v>
      </c>
      <c r="CE17" s="112" t="e">
        <f>calculate!CF34</f>
        <v>#VALUE!</v>
      </c>
      <c r="CF17" s="112" t="e">
        <f>calculate!CG34</f>
        <v>#VALUE!</v>
      </c>
      <c r="CG17" s="112" t="e">
        <f>calculate!CH34</f>
        <v>#VALUE!</v>
      </c>
      <c r="CH17" s="112" t="e">
        <f>calculate!CI34</f>
        <v>#VALUE!</v>
      </c>
      <c r="CI17" s="112" t="e">
        <f>calculate!CJ34</f>
        <v>#VALUE!</v>
      </c>
      <c r="CJ17" s="112" t="e">
        <f>calculate!CK34</f>
        <v>#VALUE!</v>
      </c>
      <c r="CK17" s="139" t="e">
        <f>calculate!CL34</f>
        <v>#VALUE!</v>
      </c>
      <c r="CN17" s="126"/>
      <c r="CO17" s="126"/>
      <c r="CP17" s="126"/>
      <c r="CR17" s="52" t="s">
        <v>9</v>
      </c>
      <c r="CS17" s="138" t="e">
        <f>calculate!CT34</f>
        <v>#VALUE!</v>
      </c>
      <c r="CT17" s="112" t="e">
        <f>calculate!CU34</f>
        <v>#VALUE!</v>
      </c>
      <c r="CU17" s="112" t="e">
        <f>calculate!CV34</f>
        <v>#VALUE!</v>
      </c>
      <c r="CV17" s="112" t="e">
        <f>calculate!CW34</f>
        <v>#VALUE!</v>
      </c>
      <c r="CW17" s="112" t="e">
        <f>calculate!CX34</f>
        <v>#VALUE!</v>
      </c>
      <c r="CX17" s="112" t="e">
        <f>calculate!CY34</f>
        <v>#VALUE!</v>
      </c>
      <c r="CY17" s="112" t="e">
        <f>calculate!CZ34</f>
        <v>#VALUE!</v>
      </c>
      <c r="CZ17" s="112" t="e">
        <f>calculate!DA34</f>
        <v>#VALUE!</v>
      </c>
      <c r="DA17" s="112" t="e">
        <f>calculate!DB34</f>
        <v>#VALUE!</v>
      </c>
      <c r="DB17" s="112" t="e">
        <f>calculate!DC34</f>
        <v>#VALUE!</v>
      </c>
      <c r="DC17" s="112" t="e">
        <f>calculate!DD34</f>
        <v>#VALUE!</v>
      </c>
      <c r="DD17" s="139" t="e">
        <f>calculate!DE34</f>
        <v>#VALUE!</v>
      </c>
      <c r="DG17" s="126"/>
      <c r="DH17" s="126"/>
      <c r="DI17" s="126"/>
    </row>
    <row r="18" spans="1:114">
      <c r="A18" s="52" t="s">
        <v>10</v>
      </c>
      <c r="B18" s="138" t="e">
        <f>calculate!C43</f>
        <v>#VALUE!</v>
      </c>
      <c r="C18" s="112" t="e">
        <f>calculate!D43</f>
        <v>#VALUE!</v>
      </c>
      <c r="D18" s="112" t="e">
        <f>calculate!E43</f>
        <v>#VALUE!</v>
      </c>
      <c r="E18" s="112" t="e">
        <f>calculate!F43</f>
        <v>#VALUE!</v>
      </c>
      <c r="F18" s="112" t="e">
        <f>calculate!G43</f>
        <v>#VALUE!</v>
      </c>
      <c r="G18" s="112" t="e">
        <f>calculate!H43</f>
        <v>#VALUE!</v>
      </c>
      <c r="H18" s="112" t="e">
        <f>calculate!I43</f>
        <v>#VALUE!</v>
      </c>
      <c r="I18" s="112" t="e">
        <f>calculate!J43</f>
        <v>#VALUE!</v>
      </c>
      <c r="J18" s="112" t="e">
        <f>calculate!K43</f>
        <v>#VALUE!</v>
      </c>
      <c r="K18" s="112" t="e">
        <f>calculate!L43</f>
        <v>#VALUE!</v>
      </c>
      <c r="L18" s="112" t="e">
        <f>calculate!M43</f>
        <v>#VALUE!</v>
      </c>
      <c r="M18" s="139" t="e">
        <f>calculate!N43</f>
        <v>#VALUE!</v>
      </c>
      <c r="P18" s="126"/>
      <c r="Q18" s="126"/>
      <c r="R18" s="126"/>
      <c r="T18" s="52" t="s">
        <v>10</v>
      </c>
      <c r="U18" s="138" t="e">
        <f>calculate!V43</f>
        <v>#VALUE!</v>
      </c>
      <c r="V18" s="112" t="e">
        <f>calculate!W43</f>
        <v>#VALUE!</v>
      </c>
      <c r="W18" s="112" t="e">
        <f>calculate!X43</f>
        <v>#VALUE!</v>
      </c>
      <c r="X18" s="112" t="e">
        <f>calculate!Y43</f>
        <v>#VALUE!</v>
      </c>
      <c r="Y18" s="112" t="e">
        <f>calculate!Z43</f>
        <v>#VALUE!</v>
      </c>
      <c r="Z18" s="112" t="e">
        <f>calculate!AA43</f>
        <v>#VALUE!</v>
      </c>
      <c r="AA18" s="112" t="e">
        <f>calculate!AB43</f>
        <v>#VALUE!</v>
      </c>
      <c r="AB18" s="112" t="e">
        <f>calculate!AC43</f>
        <v>#VALUE!</v>
      </c>
      <c r="AC18" s="112" t="e">
        <f>calculate!AD43</f>
        <v>#VALUE!</v>
      </c>
      <c r="AD18" s="112" t="e">
        <f>calculate!AE43</f>
        <v>#VALUE!</v>
      </c>
      <c r="AE18" s="112" t="e">
        <f>calculate!AF43</f>
        <v>#VALUE!</v>
      </c>
      <c r="AF18" s="139" t="e">
        <f>calculate!AG43</f>
        <v>#VALUE!</v>
      </c>
      <c r="AI18" s="126"/>
      <c r="AJ18" s="126"/>
      <c r="AK18" s="126"/>
      <c r="AM18" s="52" t="s">
        <v>10</v>
      </c>
      <c r="AN18" s="138" t="e">
        <f>calculate!AO43</f>
        <v>#VALUE!</v>
      </c>
      <c r="AO18" s="112" t="e">
        <f>calculate!AP43</f>
        <v>#VALUE!</v>
      </c>
      <c r="AP18" s="112" t="e">
        <f>calculate!AQ43</f>
        <v>#VALUE!</v>
      </c>
      <c r="AQ18" s="112" t="e">
        <f>calculate!AR43</f>
        <v>#VALUE!</v>
      </c>
      <c r="AR18" s="112" t="e">
        <f>calculate!AS43</f>
        <v>#VALUE!</v>
      </c>
      <c r="AS18" s="112" t="e">
        <f>calculate!AT43</f>
        <v>#VALUE!</v>
      </c>
      <c r="AT18" s="112" t="e">
        <f>calculate!AU43</f>
        <v>#VALUE!</v>
      </c>
      <c r="AU18" s="112" t="e">
        <f>calculate!AV43</f>
        <v>#VALUE!</v>
      </c>
      <c r="AV18" s="112" t="e">
        <f>calculate!AW43</f>
        <v>#VALUE!</v>
      </c>
      <c r="AW18" s="112" t="e">
        <f>calculate!AX43</f>
        <v>#VALUE!</v>
      </c>
      <c r="AX18" s="112" t="e">
        <f>calculate!AY43</f>
        <v>#VALUE!</v>
      </c>
      <c r="AY18" s="139" t="e">
        <f>calculate!AZ43</f>
        <v>#VALUE!</v>
      </c>
      <c r="BB18" s="126"/>
      <c r="BC18" s="126"/>
      <c r="BD18" s="126"/>
      <c r="BF18" s="52" t="s">
        <v>10</v>
      </c>
      <c r="BG18" s="138" t="e">
        <f>calculate!BH43</f>
        <v>#VALUE!</v>
      </c>
      <c r="BH18" s="112" t="e">
        <f>calculate!BI43</f>
        <v>#VALUE!</v>
      </c>
      <c r="BI18" s="112" t="e">
        <f>calculate!BJ43</f>
        <v>#VALUE!</v>
      </c>
      <c r="BJ18" s="112" t="e">
        <f>calculate!BK43</f>
        <v>#VALUE!</v>
      </c>
      <c r="BK18" s="112" t="e">
        <f>calculate!BL43</f>
        <v>#VALUE!</v>
      </c>
      <c r="BL18" s="112" t="e">
        <f>calculate!BM43</f>
        <v>#VALUE!</v>
      </c>
      <c r="BM18" s="112" t="e">
        <f>calculate!BN43</f>
        <v>#VALUE!</v>
      </c>
      <c r="BN18" s="112" t="e">
        <f>calculate!BO43</f>
        <v>#VALUE!</v>
      </c>
      <c r="BO18" s="112" t="e">
        <f>calculate!BP43</f>
        <v>#VALUE!</v>
      </c>
      <c r="BP18" s="112" t="e">
        <f>calculate!BQ43</f>
        <v>#VALUE!</v>
      </c>
      <c r="BQ18" s="112" t="e">
        <f>calculate!BR43</f>
        <v>#VALUE!</v>
      </c>
      <c r="BR18" s="139" t="e">
        <f>calculate!BS43</f>
        <v>#VALUE!</v>
      </c>
      <c r="BU18" s="126"/>
      <c r="BV18" s="126"/>
      <c r="BW18" s="126"/>
      <c r="BY18" s="52" t="s">
        <v>10</v>
      </c>
      <c r="BZ18" s="138" t="e">
        <f>calculate!CA43</f>
        <v>#VALUE!</v>
      </c>
      <c r="CA18" s="112" t="e">
        <f>calculate!CB43</f>
        <v>#VALUE!</v>
      </c>
      <c r="CB18" s="112" t="e">
        <f>calculate!CC43</f>
        <v>#VALUE!</v>
      </c>
      <c r="CC18" s="112" t="e">
        <f>calculate!CD43</f>
        <v>#VALUE!</v>
      </c>
      <c r="CD18" s="112" t="e">
        <f>calculate!CE43</f>
        <v>#VALUE!</v>
      </c>
      <c r="CE18" s="112" t="e">
        <f>calculate!CF43</f>
        <v>#VALUE!</v>
      </c>
      <c r="CF18" s="112" t="e">
        <f>calculate!CG43</f>
        <v>#VALUE!</v>
      </c>
      <c r="CG18" s="112" t="e">
        <f>calculate!CH43</f>
        <v>#VALUE!</v>
      </c>
      <c r="CH18" s="112" t="e">
        <f>calculate!CI43</f>
        <v>#VALUE!</v>
      </c>
      <c r="CI18" s="112" t="e">
        <f>calculate!CJ43</f>
        <v>#VALUE!</v>
      </c>
      <c r="CJ18" s="112" t="e">
        <f>calculate!CK43</f>
        <v>#VALUE!</v>
      </c>
      <c r="CK18" s="139" t="e">
        <f>calculate!CL43</f>
        <v>#VALUE!</v>
      </c>
      <c r="CN18" s="126"/>
      <c r="CO18" s="126"/>
      <c r="CP18" s="126"/>
      <c r="CR18" s="52" t="s">
        <v>10</v>
      </c>
      <c r="CS18" s="138" t="e">
        <f>calculate!CT43</f>
        <v>#VALUE!</v>
      </c>
      <c r="CT18" s="112" t="e">
        <f>calculate!CU43</f>
        <v>#VALUE!</v>
      </c>
      <c r="CU18" s="112" t="e">
        <f>calculate!CV43</f>
        <v>#VALUE!</v>
      </c>
      <c r="CV18" s="112" t="e">
        <f>calculate!CW43</f>
        <v>#VALUE!</v>
      </c>
      <c r="CW18" s="112" t="e">
        <f>calculate!CX43</f>
        <v>#VALUE!</v>
      </c>
      <c r="CX18" s="112" t="e">
        <f>calculate!CY43</f>
        <v>#VALUE!</v>
      </c>
      <c r="CY18" s="112" t="e">
        <f>calculate!CZ43</f>
        <v>#VALUE!</v>
      </c>
      <c r="CZ18" s="112" t="e">
        <f>calculate!DA43</f>
        <v>#VALUE!</v>
      </c>
      <c r="DA18" s="112" t="e">
        <f>calculate!DB43</f>
        <v>#VALUE!</v>
      </c>
      <c r="DB18" s="112" t="e">
        <f>calculate!DC43</f>
        <v>#VALUE!</v>
      </c>
      <c r="DC18" s="112" t="e">
        <f>calculate!DD43</f>
        <v>#VALUE!</v>
      </c>
      <c r="DD18" s="139" t="e">
        <f>calculate!DE43</f>
        <v>#VALUE!</v>
      </c>
      <c r="DG18" s="126"/>
      <c r="DH18" s="126"/>
      <c r="DI18" s="126"/>
    </row>
    <row r="19" spans="1:114">
      <c r="A19" s="52" t="s">
        <v>11</v>
      </c>
      <c r="B19" s="138" t="e">
        <f>calculate!C52</f>
        <v>#VALUE!</v>
      </c>
      <c r="C19" s="112" t="e">
        <f>calculate!D52</f>
        <v>#VALUE!</v>
      </c>
      <c r="D19" s="112" t="e">
        <f>calculate!E52</f>
        <v>#VALUE!</v>
      </c>
      <c r="E19" s="112" t="e">
        <f>calculate!F52</f>
        <v>#VALUE!</v>
      </c>
      <c r="F19" s="112" t="e">
        <f>calculate!G52</f>
        <v>#VALUE!</v>
      </c>
      <c r="G19" s="112" t="e">
        <f>calculate!H52</f>
        <v>#VALUE!</v>
      </c>
      <c r="H19" s="112" t="e">
        <f>calculate!I52</f>
        <v>#VALUE!</v>
      </c>
      <c r="I19" s="112" t="e">
        <f>calculate!J52</f>
        <v>#VALUE!</v>
      </c>
      <c r="J19" s="112" t="e">
        <f>calculate!K52</f>
        <v>#VALUE!</v>
      </c>
      <c r="K19" s="112" t="e">
        <f>calculate!L52</f>
        <v>#VALUE!</v>
      </c>
      <c r="L19" s="112" t="e">
        <f>calculate!M52</f>
        <v>#VALUE!</v>
      </c>
      <c r="M19" s="139" t="e">
        <f>calculate!N52</f>
        <v>#VALUE!</v>
      </c>
      <c r="P19" s="126"/>
      <c r="Q19" s="126"/>
      <c r="R19" s="126"/>
      <c r="T19" s="52" t="s">
        <v>11</v>
      </c>
      <c r="U19" s="138" t="e">
        <f>calculate!V52</f>
        <v>#VALUE!</v>
      </c>
      <c r="V19" s="112" t="e">
        <f>calculate!W52</f>
        <v>#VALUE!</v>
      </c>
      <c r="W19" s="112" t="e">
        <f>calculate!X52</f>
        <v>#VALUE!</v>
      </c>
      <c r="X19" s="112" t="e">
        <f>calculate!Y52</f>
        <v>#VALUE!</v>
      </c>
      <c r="Y19" s="112" t="e">
        <f>calculate!Z52</f>
        <v>#VALUE!</v>
      </c>
      <c r="Z19" s="112" t="e">
        <f>calculate!AA52</f>
        <v>#VALUE!</v>
      </c>
      <c r="AA19" s="112" t="e">
        <f>calculate!AB52</f>
        <v>#VALUE!</v>
      </c>
      <c r="AB19" s="112" t="e">
        <f>calculate!AC52</f>
        <v>#VALUE!</v>
      </c>
      <c r="AC19" s="112" t="e">
        <f>calculate!AD52</f>
        <v>#VALUE!</v>
      </c>
      <c r="AD19" s="112" t="e">
        <f>calculate!AE52</f>
        <v>#VALUE!</v>
      </c>
      <c r="AE19" s="112" t="e">
        <f>calculate!AF52</f>
        <v>#VALUE!</v>
      </c>
      <c r="AF19" s="139" t="e">
        <f>calculate!AG52</f>
        <v>#VALUE!</v>
      </c>
      <c r="AI19" s="126"/>
      <c r="AJ19" s="126"/>
      <c r="AK19" s="126"/>
      <c r="AM19" s="52" t="s">
        <v>11</v>
      </c>
      <c r="AN19" s="138" t="e">
        <f>calculate!AO52</f>
        <v>#VALUE!</v>
      </c>
      <c r="AO19" s="112" t="e">
        <f>calculate!AP52</f>
        <v>#VALUE!</v>
      </c>
      <c r="AP19" s="112" t="e">
        <f>calculate!AQ52</f>
        <v>#VALUE!</v>
      </c>
      <c r="AQ19" s="112" t="e">
        <f>calculate!AR52</f>
        <v>#VALUE!</v>
      </c>
      <c r="AR19" s="112" t="e">
        <f>calculate!AS52</f>
        <v>#VALUE!</v>
      </c>
      <c r="AS19" s="112" t="e">
        <f>calculate!AT52</f>
        <v>#VALUE!</v>
      </c>
      <c r="AT19" s="112" t="e">
        <f>calculate!AU52</f>
        <v>#VALUE!</v>
      </c>
      <c r="AU19" s="112" t="e">
        <f>calculate!AV52</f>
        <v>#VALUE!</v>
      </c>
      <c r="AV19" s="112" t="e">
        <f>calculate!AW52</f>
        <v>#VALUE!</v>
      </c>
      <c r="AW19" s="112" t="e">
        <f>calculate!AX52</f>
        <v>#VALUE!</v>
      </c>
      <c r="AX19" s="112" t="e">
        <f>calculate!AY52</f>
        <v>#VALUE!</v>
      </c>
      <c r="AY19" s="139" t="e">
        <f>calculate!AZ52</f>
        <v>#VALUE!</v>
      </c>
      <c r="BB19" s="126"/>
      <c r="BC19" s="126"/>
      <c r="BD19" s="126"/>
      <c r="BF19" s="52" t="s">
        <v>11</v>
      </c>
      <c r="BG19" s="138" t="e">
        <f>calculate!BH52</f>
        <v>#VALUE!</v>
      </c>
      <c r="BH19" s="112" t="e">
        <f>calculate!BI52</f>
        <v>#VALUE!</v>
      </c>
      <c r="BI19" s="112" t="e">
        <f>calculate!BJ52</f>
        <v>#VALUE!</v>
      </c>
      <c r="BJ19" s="112" t="e">
        <f>calculate!BK52</f>
        <v>#VALUE!</v>
      </c>
      <c r="BK19" s="112" t="e">
        <f>calculate!BL52</f>
        <v>#VALUE!</v>
      </c>
      <c r="BL19" s="112" t="e">
        <f>calculate!BM52</f>
        <v>#VALUE!</v>
      </c>
      <c r="BM19" s="112" t="e">
        <f>calculate!BN52</f>
        <v>#VALUE!</v>
      </c>
      <c r="BN19" s="112" t="e">
        <f>calculate!BO52</f>
        <v>#VALUE!</v>
      </c>
      <c r="BO19" s="112" t="e">
        <f>calculate!BP52</f>
        <v>#VALUE!</v>
      </c>
      <c r="BP19" s="112" t="e">
        <f>calculate!BQ52</f>
        <v>#VALUE!</v>
      </c>
      <c r="BQ19" s="112" t="e">
        <f>calculate!BR52</f>
        <v>#VALUE!</v>
      </c>
      <c r="BR19" s="139" t="e">
        <f>calculate!BS52</f>
        <v>#VALUE!</v>
      </c>
      <c r="BU19" s="126"/>
      <c r="BV19" s="126"/>
      <c r="BW19" s="126"/>
      <c r="BY19" s="52" t="s">
        <v>11</v>
      </c>
      <c r="BZ19" s="138" t="e">
        <f>calculate!CA52</f>
        <v>#VALUE!</v>
      </c>
      <c r="CA19" s="112" t="e">
        <f>calculate!CB52</f>
        <v>#VALUE!</v>
      </c>
      <c r="CB19" s="112" t="e">
        <f>calculate!CC52</f>
        <v>#VALUE!</v>
      </c>
      <c r="CC19" s="112" t="e">
        <f>calculate!CD52</f>
        <v>#VALUE!</v>
      </c>
      <c r="CD19" s="112" t="e">
        <f>calculate!CE52</f>
        <v>#VALUE!</v>
      </c>
      <c r="CE19" s="112" t="e">
        <f>calculate!CF52</f>
        <v>#VALUE!</v>
      </c>
      <c r="CF19" s="112" t="e">
        <f>calculate!CG52</f>
        <v>#VALUE!</v>
      </c>
      <c r="CG19" s="112" t="e">
        <f>calculate!CH52</f>
        <v>#VALUE!</v>
      </c>
      <c r="CH19" s="112" t="e">
        <f>calculate!CI52</f>
        <v>#VALUE!</v>
      </c>
      <c r="CI19" s="112" t="e">
        <f>calculate!CJ52</f>
        <v>#VALUE!</v>
      </c>
      <c r="CJ19" s="112" t="e">
        <f>calculate!CK52</f>
        <v>#VALUE!</v>
      </c>
      <c r="CK19" s="139" t="e">
        <f>calculate!CL52</f>
        <v>#VALUE!</v>
      </c>
      <c r="CN19" s="126"/>
      <c r="CO19" s="126"/>
      <c r="CP19" s="126"/>
      <c r="CR19" s="52" t="s">
        <v>11</v>
      </c>
      <c r="CS19" s="138" t="e">
        <f>calculate!CT52</f>
        <v>#VALUE!</v>
      </c>
      <c r="CT19" s="112" t="e">
        <f>calculate!CU52</f>
        <v>#VALUE!</v>
      </c>
      <c r="CU19" s="112" t="e">
        <f>calculate!CV52</f>
        <v>#VALUE!</v>
      </c>
      <c r="CV19" s="112" t="e">
        <f>calculate!CW52</f>
        <v>#VALUE!</v>
      </c>
      <c r="CW19" s="112" t="e">
        <f>calculate!CX52</f>
        <v>#VALUE!</v>
      </c>
      <c r="CX19" s="112" t="e">
        <f>calculate!CY52</f>
        <v>#VALUE!</v>
      </c>
      <c r="CY19" s="112" t="e">
        <f>calculate!CZ52</f>
        <v>#VALUE!</v>
      </c>
      <c r="CZ19" s="112" t="e">
        <f>calculate!DA52</f>
        <v>#VALUE!</v>
      </c>
      <c r="DA19" s="112" t="e">
        <f>calculate!DB52</f>
        <v>#VALUE!</v>
      </c>
      <c r="DB19" s="112" t="e">
        <f>calculate!DC52</f>
        <v>#VALUE!</v>
      </c>
      <c r="DC19" s="112" t="e">
        <f>calculate!DD52</f>
        <v>#VALUE!</v>
      </c>
      <c r="DD19" s="139" t="e">
        <f>calculate!DE52</f>
        <v>#VALUE!</v>
      </c>
      <c r="DG19" s="126"/>
      <c r="DH19" s="126"/>
      <c r="DI19" s="126"/>
    </row>
    <row r="20" spans="1:114">
      <c r="A20" s="52" t="s">
        <v>12</v>
      </c>
      <c r="B20" s="138" t="e">
        <f>calculate!C61</f>
        <v>#VALUE!</v>
      </c>
      <c r="C20" s="112" t="e">
        <f>calculate!D61</f>
        <v>#VALUE!</v>
      </c>
      <c r="D20" s="112" t="e">
        <f>calculate!E61</f>
        <v>#VALUE!</v>
      </c>
      <c r="E20" s="112" t="e">
        <f>calculate!F61</f>
        <v>#VALUE!</v>
      </c>
      <c r="F20" s="112" t="e">
        <f>calculate!G61</f>
        <v>#VALUE!</v>
      </c>
      <c r="G20" s="112" t="e">
        <f>calculate!H61</f>
        <v>#VALUE!</v>
      </c>
      <c r="H20" s="112" t="e">
        <f>calculate!I61</f>
        <v>#VALUE!</v>
      </c>
      <c r="I20" s="112" t="e">
        <f>calculate!J61</f>
        <v>#VALUE!</v>
      </c>
      <c r="J20" s="112" t="e">
        <f>calculate!K61</f>
        <v>#VALUE!</v>
      </c>
      <c r="K20" s="112" t="e">
        <f>calculate!L61</f>
        <v>#VALUE!</v>
      </c>
      <c r="L20" s="112" t="e">
        <f>calculate!M61</f>
        <v>#VALUE!</v>
      </c>
      <c r="M20" s="139" t="e">
        <f>calculate!N61</f>
        <v>#VALUE!</v>
      </c>
      <c r="P20" s="126"/>
      <c r="Q20" s="126"/>
      <c r="R20" s="126"/>
      <c r="T20" s="52" t="s">
        <v>12</v>
      </c>
      <c r="U20" s="138" t="e">
        <f>calculate!V61</f>
        <v>#VALUE!</v>
      </c>
      <c r="V20" s="112" t="e">
        <f>calculate!W61</f>
        <v>#VALUE!</v>
      </c>
      <c r="W20" s="112" t="e">
        <f>calculate!X61</f>
        <v>#VALUE!</v>
      </c>
      <c r="X20" s="112" t="e">
        <f>calculate!Y61</f>
        <v>#VALUE!</v>
      </c>
      <c r="Y20" s="112" t="e">
        <f>calculate!Z61</f>
        <v>#VALUE!</v>
      </c>
      <c r="Z20" s="112" t="e">
        <f>calculate!AA61</f>
        <v>#VALUE!</v>
      </c>
      <c r="AA20" s="112" t="e">
        <f>calculate!AB61</f>
        <v>#VALUE!</v>
      </c>
      <c r="AB20" s="112" t="e">
        <f>calculate!AC61</f>
        <v>#VALUE!</v>
      </c>
      <c r="AC20" s="112" t="e">
        <f>calculate!AD61</f>
        <v>#VALUE!</v>
      </c>
      <c r="AD20" s="112" t="e">
        <f>calculate!AE61</f>
        <v>#VALUE!</v>
      </c>
      <c r="AE20" s="112" t="e">
        <f>calculate!AF61</f>
        <v>#VALUE!</v>
      </c>
      <c r="AF20" s="139" t="e">
        <f>calculate!AG61</f>
        <v>#VALUE!</v>
      </c>
      <c r="AI20" s="126"/>
      <c r="AJ20" s="126"/>
      <c r="AK20" s="126"/>
      <c r="AM20" s="52" t="s">
        <v>12</v>
      </c>
      <c r="AN20" s="138" t="e">
        <f>calculate!AO61</f>
        <v>#VALUE!</v>
      </c>
      <c r="AO20" s="112" t="e">
        <f>calculate!AP61</f>
        <v>#VALUE!</v>
      </c>
      <c r="AP20" s="112" t="e">
        <f>calculate!AQ61</f>
        <v>#VALUE!</v>
      </c>
      <c r="AQ20" s="112" t="e">
        <f>calculate!AR61</f>
        <v>#VALUE!</v>
      </c>
      <c r="AR20" s="112" t="e">
        <f>calculate!AS61</f>
        <v>#VALUE!</v>
      </c>
      <c r="AS20" s="112" t="e">
        <f>calculate!AT61</f>
        <v>#VALUE!</v>
      </c>
      <c r="AT20" s="112" t="e">
        <f>calculate!AU61</f>
        <v>#VALUE!</v>
      </c>
      <c r="AU20" s="112" t="e">
        <f>calculate!AV61</f>
        <v>#VALUE!</v>
      </c>
      <c r="AV20" s="112" t="e">
        <f>calculate!AW61</f>
        <v>#VALUE!</v>
      </c>
      <c r="AW20" s="112" t="e">
        <f>calculate!AX61</f>
        <v>#VALUE!</v>
      </c>
      <c r="AX20" s="112" t="e">
        <f>calculate!AY61</f>
        <v>#VALUE!</v>
      </c>
      <c r="AY20" s="139" t="e">
        <f>calculate!AZ61</f>
        <v>#VALUE!</v>
      </c>
      <c r="BB20" s="126"/>
      <c r="BC20" s="126"/>
      <c r="BD20" s="126"/>
      <c r="BF20" s="52" t="s">
        <v>12</v>
      </c>
      <c r="BG20" s="138" t="e">
        <f>calculate!BH61</f>
        <v>#VALUE!</v>
      </c>
      <c r="BH20" s="112" t="e">
        <f>calculate!BI61</f>
        <v>#VALUE!</v>
      </c>
      <c r="BI20" s="112" t="e">
        <f>calculate!BJ61</f>
        <v>#VALUE!</v>
      </c>
      <c r="BJ20" s="112" t="e">
        <f>calculate!BK61</f>
        <v>#VALUE!</v>
      </c>
      <c r="BK20" s="112" t="e">
        <f>calculate!BL61</f>
        <v>#VALUE!</v>
      </c>
      <c r="BL20" s="112" t="e">
        <f>calculate!BM61</f>
        <v>#VALUE!</v>
      </c>
      <c r="BM20" s="112" t="e">
        <f>calculate!BN61</f>
        <v>#VALUE!</v>
      </c>
      <c r="BN20" s="112" t="e">
        <f>calculate!BO61</f>
        <v>#VALUE!</v>
      </c>
      <c r="BO20" s="112" t="e">
        <f>calculate!BP61</f>
        <v>#VALUE!</v>
      </c>
      <c r="BP20" s="112" t="e">
        <f>calculate!BQ61</f>
        <v>#VALUE!</v>
      </c>
      <c r="BQ20" s="112" t="e">
        <f>calculate!BR61</f>
        <v>#VALUE!</v>
      </c>
      <c r="BR20" s="139" t="e">
        <f>calculate!BS61</f>
        <v>#VALUE!</v>
      </c>
      <c r="BU20" s="126"/>
      <c r="BV20" s="126"/>
      <c r="BW20" s="126"/>
      <c r="BY20" s="52" t="s">
        <v>12</v>
      </c>
      <c r="BZ20" s="138" t="e">
        <f>calculate!CA61</f>
        <v>#VALUE!</v>
      </c>
      <c r="CA20" s="112" t="e">
        <f>calculate!CB61</f>
        <v>#VALUE!</v>
      </c>
      <c r="CB20" s="112" t="e">
        <f>calculate!CC61</f>
        <v>#VALUE!</v>
      </c>
      <c r="CC20" s="112" t="e">
        <f>calculate!CD61</f>
        <v>#VALUE!</v>
      </c>
      <c r="CD20" s="112" t="e">
        <f>calculate!CE61</f>
        <v>#VALUE!</v>
      </c>
      <c r="CE20" s="112" t="e">
        <f>calculate!CF61</f>
        <v>#VALUE!</v>
      </c>
      <c r="CF20" s="112" t="e">
        <f>calculate!CG61</f>
        <v>#VALUE!</v>
      </c>
      <c r="CG20" s="112" t="e">
        <f>calculate!CH61</f>
        <v>#VALUE!</v>
      </c>
      <c r="CH20" s="112" t="e">
        <f>calculate!CI61</f>
        <v>#VALUE!</v>
      </c>
      <c r="CI20" s="112" t="e">
        <f>calculate!CJ61</f>
        <v>#VALUE!</v>
      </c>
      <c r="CJ20" s="112" t="e">
        <f>calculate!CK61</f>
        <v>#VALUE!</v>
      </c>
      <c r="CK20" s="139" t="e">
        <f>calculate!CL61</f>
        <v>#VALUE!</v>
      </c>
      <c r="CN20" s="126"/>
      <c r="CO20" s="126"/>
      <c r="CP20" s="126"/>
      <c r="CR20" s="52" t="s">
        <v>12</v>
      </c>
      <c r="CS20" s="138" t="e">
        <f>calculate!CT61</f>
        <v>#VALUE!</v>
      </c>
      <c r="CT20" s="112" t="e">
        <f>calculate!CU61</f>
        <v>#VALUE!</v>
      </c>
      <c r="CU20" s="112" t="e">
        <f>calculate!CV61</f>
        <v>#VALUE!</v>
      </c>
      <c r="CV20" s="112" t="e">
        <f>calculate!CW61</f>
        <v>#VALUE!</v>
      </c>
      <c r="CW20" s="112" t="e">
        <f>calculate!CX61</f>
        <v>#VALUE!</v>
      </c>
      <c r="CX20" s="112" t="e">
        <f>calculate!CY61</f>
        <v>#VALUE!</v>
      </c>
      <c r="CY20" s="112" t="e">
        <f>calculate!CZ61</f>
        <v>#VALUE!</v>
      </c>
      <c r="CZ20" s="112" t="e">
        <f>calculate!DA61</f>
        <v>#VALUE!</v>
      </c>
      <c r="DA20" s="112" t="e">
        <f>calculate!DB61</f>
        <v>#VALUE!</v>
      </c>
      <c r="DB20" s="112" t="e">
        <f>calculate!DC61</f>
        <v>#VALUE!</v>
      </c>
      <c r="DC20" s="112" t="e">
        <f>calculate!DD61</f>
        <v>#VALUE!</v>
      </c>
      <c r="DD20" s="139" t="e">
        <f>calculate!DE61</f>
        <v>#VALUE!</v>
      </c>
      <c r="DG20" s="126"/>
      <c r="DH20" s="126"/>
      <c r="DI20" s="126"/>
    </row>
    <row r="21" spans="1:114" ht="15" thickBot="1">
      <c r="A21" s="52" t="s">
        <v>13</v>
      </c>
      <c r="B21" s="140" t="e">
        <f>calculate!C70</f>
        <v>#VALUE!</v>
      </c>
      <c r="C21" s="141" t="e">
        <f>calculate!D70</f>
        <v>#VALUE!</v>
      </c>
      <c r="D21" s="141" t="e">
        <f>calculate!E70</f>
        <v>#VALUE!</v>
      </c>
      <c r="E21" s="141" t="e">
        <f>calculate!F70</f>
        <v>#VALUE!</v>
      </c>
      <c r="F21" s="141" t="e">
        <f>calculate!G70</f>
        <v>#VALUE!</v>
      </c>
      <c r="G21" s="141" t="e">
        <f>calculate!H70</f>
        <v>#VALUE!</v>
      </c>
      <c r="H21" s="141" t="e">
        <f>calculate!I70</f>
        <v>#VALUE!</v>
      </c>
      <c r="I21" s="141" t="e">
        <f>calculate!J70</f>
        <v>#VALUE!</v>
      </c>
      <c r="J21" s="141" t="e">
        <f>calculate!K70</f>
        <v>#VALUE!</v>
      </c>
      <c r="K21" s="141" t="e">
        <f>calculate!L70</f>
        <v>#VALUE!</v>
      </c>
      <c r="L21" s="141" t="e">
        <f>calculate!M70</f>
        <v>#VALUE!</v>
      </c>
      <c r="M21" s="142" t="e">
        <f>calculate!N70</f>
        <v>#VALUE!</v>
      </c>
      <c r="P21" s="126"/>
      <c r="Q21" s="126"/>
      <c r="R21" s="126"/>
      <c r="T21" s="52" t="s">
        <v>13</v>
      </c>
      <c r="U21" s="140" t="e">
        <f>calculate!V70</f>
        <v>#VALUE!</v>
      </c>
      <c r="V21" s="141" t="e">
        <f>calculate!W70</f>
        <v>#VALUE!</v>
      </c>
      <c r="W21" s="141" t="e">
        <f>calculate!X70</f>
        <v>#VALUE!</v>
      </c>
      <c r="X21" s="141" t="e">
        <f>calculate!Y70</f>
        <v>#VALUE!</v>
      </c>
      <c r="Y21" s="141" t="e">
        <f>calculate!Z70</f>
        <v>#VALUE!</v>
      </c>
      <c r="Z21" s="141" t="e">
        <f>calculate!AA70</f>
        <v>#VALUE!</v>
      </c>
      <c r="AA21" s="141" t="e">
        <f>calculate!AB70</f>
        <v>#VALUE!</v>
      </c>
      <c r="AB21" s="141" t="e">
        <f>calculate!AC70</f>
        <v>#VALUE!</v>
      </c>
      <c r="AC21" s="141" t="e">
        <f>calculate!AD70</f>
        <v>#VALUE!</v>
      </c>
      <c r="AD21" s="141" t="e">
        <f>calculate!AE70</f>
        <v>#VALUE!</v>
      </c>
      <c r="AE21" s="141" t="e">
        <f>calculate!AF70</f>
        <v>#VALUE!</v>
      </c>
      <c r="AF21" s="142" t="e">
        <f>calculate!AG70</f>
        <v>#VALUE!</v>
      </c>
      <c r="AI21" s="126"/>
      <c r="AJ21" s="126"/>
      <c r="AK21" s="126"/>
      <c r="AM21" s="52" t="s">
        <v>13</v>
      </c>
      <c r="AN21" s="140" t="e">
        <f>calculate!AO70</f>
        <v>#VALUE!</v>
      </c>
      <c r="AO21" s="141" t="e">
        <f>calculate!AP70</f>
        <v>#VALUE!</v>
      </c>
      <c r="AP21" s="141" t="e">
        <f>calculate!AQ70</f>
        <v>#VALUE!</v>
      </c>
      <c r="AQ21" s="141" t="e">
        <f>calculate!AR70</f>
        <v>#VALUE!</v>
      </c>
      <c r="AR21" s="141" t="e">
        <f>calculate!AS70</f>
        <v>#VALUE!</v>
      </c>
      <c r="AS21" s="141" t="e">
        <f>calculate!AT70</f>
        <v>#VALUE!</v>
      </c>
      <c r="AT21" s="141" t="e">
        <f>calculate!AU70</f>
        <v>#VALUE!</v>
      </c>
      <c r="AU21" s="141" t="e">
        <f>calculate!AV70</f>
        <v>#VALUE!</v>
      </c>
      <c r="AV21" s="141" t="e">
        <f>calculate!AW70</f>
        <v>#VALUE!</v>
      </c>
      <c r="AW21" s="141" t="e">
        <f>calculate!AX70</f>
        <v>#VALUE!</v>
      </c>
      <c r="AX21" s="141" t="e">
        <f>calculate!AY70</f>
        <v>#VALUE!</v>
      </c>
      <c r="AY21" s="142" t="e">
        <f>calculate!AZ70</f>
        <v>#VALUE!</v>
      </c>
      <c r="BB21" s="126"/>
      <c r="BC21" s="126"/>
      <c r="BD21" s="126"/>
      <c r="BF21" s="52" t="s">
        <v>13</v>
      </c>
      <c r="BG21" s="140" t="e">
        <f>calculate!BH70</f>
        <v>#VALUE!</v>
      </c>
      <c r="BH21" s="141" t="e">
        <f>calculate!BI70</f>
        <v>#VALUE!</v>
      </c>
      <c r="BI21" s="141" t="e">
        <f>calculate!BJ70</f>
        <v>#VALUE!</v>
      </c>
      <c r="BJ21" s="141" t="e">
        <f>calculate!BK70</f>
        <v>#VALUE!</v>
      </c>
      <c r="BK21" s="141" t="e">
        <f>calculate!BL70</f>
        <v>#VALUE!</v>
      </c>
      <c r="BL21" s="141" t="e">
        <f>calculate!BM70</f>
        <v>#VALUE!</v>
      </c>
      <c r="BM21" s="141" t="e">
        <f>calculate!BN70</f>
        <v>#VALUE!</v>
      </c>
      <c r="BN21" s="141" t="e">
        <f>calculate!BO70</f>
        <v>#VALUE!</v>
      </c>
      <c r="BO21" s="141" t="e">
        <f>calculate!BP70</f>
        <v>#VALUE!</v>
      </c>
      <c r="BP21" s="141" t="e">
        <f>calculate!BQ70</f>
        <v>#VALUE!</v>
      </c>
      <c r="BQ21" s="141" t="e">
        <f>calculate!BR70</f>
        <v>#VALUE!</v>
      </c>
      <c r="BR21" s="142" t="e">
        <f>calculate!BS70</f>
        <v>#VALUE!</v>
      </c>
      <c r="BU21" s="126"/>
      <c r="BV21" s="126"/>
      <c r="BW21" s="126"/>
      <c r="BY21" s="52" t="s">
        <v>13</v>
      </c>
      <c r="BZ21" s="140" t="e">
        <f>calculate!CA70</f>
        <v>#VALUE!</v>
      </c>
      <c r="CA21" s="141" t="e">
        <f>calculate!CB70</f>
        <v>#VALUE!</v>
      </c>
      <c r="CB21" s="141" t="e">
        <f>calculate!CC70</f>
        <v>#VALUE!</v>
      </c>
      <c r="CC21" s="141" t="e">
        <f>calculate!CD70</f>
        <v>#VALUE!</v>
      </c>
      <c r="CD21" s="141" t="e">
        <f>calculate!CE70</f>
        <v>#VALUE!</v>
      </c>
      <c r="CE21" s="141" t="e">
        <f>calculate!CF70</f>
        <v>#VALUE!</v>
      </c>
      <c r="CF21" s="141" t="e">
        <f>calculate!CG70</f>
        <v>#VALUE!</v>
      </c>
      <c r="CG21" s="141" t="e">
        <f>calculate!CH70</f>
        <v>#VALUE!</v>
      </c>
      <c r="CH21" s="141" t="e">
        <f>calculate!CI70</f>
        <v>#VALUE!</v>
      </c>
      <c r="CI21" s="141" t="e">
        <f>calculate!CJ70</f>
        <v>#VALUE!</v>
      </c>
      <c r="CJ21" s="141" t="e">
        <f>calculate!CK70</f>
        <v>#VALUE!</v>
      </c>
      <c r="CK21" s="142" t="e">
        <f>calculate!CL70</f>
        <v>#VALUE!</v>
      </c>
      <c r="CN21" s="126"/>
      <c r="CO21" s="126"/>
      <c r="CP21" s="126"/>
      <c r="CR21" s="52" t="s">
        <v>13</v>
      </c>
      <c r="CS21" s="140" t="e">
        <f>calculate!CT70</f>
        <v>#VALUE!</v>
      </c>
      <c r="CT21" s="141" t="e">
        <f>calculate!CU70</f>
        <v>#VALUE!</v>
      </c>
      <c r="CU21" s="141" t="e">
        <f>calculate!CV70</f>
        <v>#VALUE!</v>
      </c>
      <c r="CV21" s="141" t="e">
        <f>calculate!CW70</f>
        <v>#VALUE!</v>
      </c>
      <c r="CW21" s="141" t="e">
        <f>calculate!CX70</f>
        <v>#VALUE!</v>
      </c>
      <c r="CX21" s="141" t="e">
        <f>calculate!CY70</f>
        <v>#VALUE!</v>
      </c>
      <c r="CY21" s="141" t="e">
        <f>calculate!CZ70</f>
        <v>#VALUE!</v>
      </c>
      <c r="CZ21" s="141" t="e">
        <f>calculate!DA70</f>
        <v>#VALUE!</v>
      </c>
      <c r="DA21" s="141" t="e">
        <f>calculate!DB70</f>
        <v>#VALUE!</v>
      </c>
      <c r="DB21" s="141" t="e">
        <f>calculate!DC70</f>
        <v>#VALUE!</v>
      </c>
      <c r="DC21" s="141" t="e">
        <f>calculate!DD70</f>
        <v>#VALUE!</v>
      </c>
      <c r="DD21" s="142" t="e">
        <f>calculate!DE70</f>
        <v>#VALUE!</v>
      </c>
      <c r="DG21" s="126"/>
      <c r="DH21" s="126"/>
      <c r="DI21" s="126"/>
    </row>
    <row r="22" spans="1:114" ht="15" thickTop="1">
      <c r="B22" s="110"/>
      <c r="C22" s="110"/>
      <c r="D22" s="110"/>
      <c r="E22" s="110"/>
      <c r="F22" s="110"/>
      <c r="G22" s="110"/>
      <c r="H22" s="110"/>
      <c r="I22" s="110"/>
      <c r="P22" s="126"/>
      <c r="Q22" s="126"/>
      <c r="R22" s="126"/>
      <c r="U22" s="110"/>
      <c r="V22" s="110"/>
      <c r="W22" s="110"/>
      <c r="X22" s="110"/>
      <c r="Y22" s="110"/>
      <c r="Z22" s="110"/>
      <c r="AA22" s="110"/>
      <c r="AB22" s="110"/>
      <c r="AI22" s="126"/>
      <c r="AJ22" s="126"/>
      <c r="AK22" s="126"/>
      <c r="AN22" s="110"/>
      <c r="AO22" s="110"/>
      <c r="AP22" s="110"/>
      <c r="AQ22" s="110"/>
      <c r="AR22" s="110"/>
      <c r="AS22" s="110"/>
      <c r="AT22" s="110"/>
      <c r="AU22" s="110"/>
      <c r="BB22" s="126"/>
      <c r="BC22" s="126"/>
      <c r="BD22" s="126"/>
      <c r="BG22" s="110"/>
      <c r="BH22" s="110"/>
      <c r="BI22" s="110"/>
      <c r="BJ22" s="110"/>
      <c r="BK22" s="110"/>
      <c r="BL22" s="110"/>
      <c r="BM22" s="110"/>
      <c r="BN22" s="110"/>
      <c r="BU22" s="126"/>
      <c r="BV22" s="126"/>
      <c r="BW22" s="126"/>
      <c r="BZ22" s="110"/>
      <c r="CA22" s="110"/>
      <c r="CB22" s="110"/>
      <c r="CC22" s="110"/>
      <c r="CD22" s="110"/>
      <c r="CE22" s="110"/>
      <c r="CF22" s="110"/>
      <c r="CG22" s="110"/>
      <c r="CN22" s="126"/>
      <c r="CO22" s="126"/>
      <c r="CP22" s="126"/>
      <c r="CS22" s="110"/>
      <c r="CT22" s="110"/>
      <c r="CU22" s="110"/>
      <c r="CV22" s="110"/>
      <c r="CW22" s="110"/>
      <c r="CX22" s="110"/>
      <c r="CY22" s="110"/>
      <c r="CZ22" s="110"/>
      <c r="DG22" s="126"/>
      <c r="DH22" s="126"/>
      <c r="DI22" s="126"/>
    </row>
    <row r="23" spans="1:114" ht="15" thickBot="1">
      <c r="A23" s="72" t="s">
        <v>241</v>
      </c>
      <c r="B23" s="111">
        <v>1</v>
      </c>
      <c r="C23" s="111">
        <v>2</v>
      </c>
      <c r="D23" s="111">
        <v>3</v>
      </c>
      <c r="E23" s="111">
        <v>4</v>
      </c>
      <c r="F23" s="111">
        <v>5</v>
      </c>
      <c r="G23" s="111">
        <v>6</v>
      </c>
      <c r="H23" s="111">
        <v>7</v>
      </c>
      <c r="I23" s="111">
        <v>8</v>
      </c>
      <c r="J23" s="6">
        <v>9</v>
      </c>
      <c r="K23" s="6">
        <v>10</v>
      </c>
      <c r="L23" s="6">
        <v>11</v>
      </c>
      <c r="M23" s="6">
        <v>12</v>
      </c>
      <c r="N23" s="17" t="s">
        <v>114</v>
      </c>
      <c r="P23" s="126"/>
      <c r="Q23" s="126"/>
      <c r="R23" s="126"/>
      <c r="T23" s="72" t="s">
        <v>241</v>
      </c>
      <c r="U23" s="111">
        <v>1</v>
      </c>
      <c r="V23" s="111">
        <v>2</v>
      </c>
      <c r="W23" s="111">
        <v>3</v>
      </c>
      <c r="X23" s="111">
        <v>4</v>
      </c>
      <c r="Y23" s="111">
        <v>5</v>
      </c>
      <c r="Z23" s="111">
        <v>6</v>
      </c>
      <c r="AA23" s="111">
        <v>7</v>
      </c>
      <c r="AB23" s="111">
        <v>8</v>
      </c>
      <c r="AC23" s="6">
        <v>9</v>
      </c>
      <c r="AD23" s="6">
        <v>10</v>
      </c>
      <c r="AE23" s="6">
        <v>11</v>
      </c>
      <c r="AF23" s="6">
        <v>12</v>
      </c>
      <c r="AG23" s="17" t="s">
        <v>110</v>
      </c>
      <c r="AI23" s="126"/>
      <c r="AJ23" s="126"/>
      <c r="AK23" s="126"/>
      <c r="AM23" s="72" t="s">
        <v>241</v>
      </c>
      <c r="AN23" s="111">
        <v>1</v>
      </c>
      <c r="AO23" s="111">
        <v>2</v>
      </c>
      <c r="AP23" s="111">
        <v>3</v>
      </c>
      <c r="AQ23" s="111">
        <v>4</v>
      </c>
      <c r="AR23" s="111">
        <v>5</v>
      </c>
      <c r="AS23" s="111">
        <v>6</v>
      </c>
      <c r="AT23" s="111">
        <v>7</v>
      </c>
      <c r="AU23" s="111">
        <v>8</v>
      </c>
      <c r="AV23" s="6">
        <v>9</v>
      </c>
      <c r="AW23" s="6">
        <v>10</v>
      </c>
      <c r="AX23" s="6">
        <v>11</v>
      </c>
      <c r="AY23" s="6">
        <v>12</v>
      </c>
      <c r="AZ23" s="17" t="s">
        <v>110</v>
      </c>
      <c r="BB23" s="126"/>
      <c r="BC23" s="126"/>
      <c r="BD23" s="126"/>
      <c r="BF23" s="72" t="s">
        <v>241</v>
      </c>
      <c r="BG23" s="111">
        <v>1</v>
      </c>
      <c r="BH23" s="111">
        <v>2</v>
      </c>
      <c r="BI23" s="111">
        <v>3</v>
      </c>
      <c r="BJ23" s="111">
        <v>4</v>
      </c>
      <c r="BK23" s="111">
        <v>5</v>
      </c>
      <c r="BL23" s="111">
        <v>6</v>
      </c>
      <c r="BM23" s="111">
        <v>7</v>
      </c>
      <c r="BN23" s="111">
        <v>8</v>
      </c>
      <c r="BO23" s="6">
        <v>9</v>
      </c>
      <c r="BP23" s="6">
        <v>10</v>
      </c>
      <c r="BQ23" s="6">
        <v>11</v>
      </c>
      <c r="BR23" s="6">
        <v>12</v>
      </c>
      <c r="BS23" s="17" t="s">
        <v>110</v>
      </c>
      <c r="BU23" s="126"/>
      <c r="BV23" s="126"/>
      <c r="BW23" s="126"/>
      <c r="BY23" s="72" t="s">
        <v>241</v>
      </c>
      <c r="BZ23" s="111">
        <v>1</v>
      </c>
      <c r="CA23" s="111">
        <v>2</v>
      </c>
      <c r="CB23" s="111">
        <v>3</v>
      </c>
      <c r="CC23" s="111">
        <v>4</v>
      </c>
      <c r="CD23" s="111">
        <v>5</v>
      </c>
      <c r="CE23" s="111">
        <v>6</v>
      </c>
      <c r="CF23" s="111">
        <v>7</v>
      </c>
      <c r="CG23" s="111">
        <v>8</v>
      </c>
      <c r="CH23" s="6">
        <v>9</v>
      </c>
      <c r="CI23" s="6">
        <v>10</v>
      </c>
      <c r="CJ23" s="6">
        <v>11</v>
      </c>
      <c r="CK23" s="6">
        <v>12</v>
      </c>
      <c r="CL23" s="17" t="s">
        <v>110</v>
      </c>
      <c r="CN23" s="126"/>
      <c r="CO23" s="126"/>
      <c r="CP23" s="126"/>
      <c r="CR23" s="72" t="s">
        <v>241</v>
      </c>
      <c r="CS23" s="111">
        <v>1</v>
      </c>
      <c r="CT23" s="111">
        <v>2</v>
      </c>
      <c r="CU23" s="111">
        <v>3</v>
      </c>
      <c r="CV23" s="111">
        <v>4</v>
      </c>
      <c r="CW23" s="111">
        <v>5</v>
      </c>
      <c r="CX23" s="111">
        <v>6</v>
      </c>
      <c r="CY23" s="111">
        <v>7</v>
      </c>
      <c r="CZ23" s="111">
        <v>8</v>
      </c>
      <c r="DA23" s="6">
        <v>9</v>
      </c>
      <c r="DB23" s="6">
        <v>10</v>
      </c>
      <c r="DC23" s="6">
        <v>11</v>
      </c>
      <c r="DD23" s="6">
        <v>12</v>
      </c>
      <c r="DE23" s="17" t="s">
        <v>110</v>
      </c>
      <c r="DG23" s="126"/>
      <c r="DH23" s="126"/>
      <c r="DI23" s="126"/>
    </row>
    <row r="24" spans="1:114" ht="15" thickTop="1">
      <c r="A24" s="143" t="s">
        <v>14</v>
      </c>
      <c r="B24" s="113" t="e">
        <f>calculate!C8</f>
        <v>#VALUE!</v>
      </c>
      <c r="C24" s="113" t="e">
        <f>calculate!D8</f>
        <v>#VALUE!</v>
      </c>
      <c r="D24" s="113" t="e">
        <f>calculate!E8</f>
        <v>#VALUE!</v>
      </c>
      <c r="E24" s="113" t="e">
        <f>calculate!F8</f>
        <v>#VALUE!</v>
      </c>
      <c r="F24" s="113" t="e">
        <f>calculate!G8</f>
        <v>#VALUE!</v>
      </c>
      <c r="G24" s="113" t="e">
        <f>calculate!H8</f>
        <v>#VALUE!</v>
      </c>
      <c r="H24" s="113" t="e">
        <f>calculate!I8</f>
        <v>#VALUE!</v>
      </c>
      <c r="I24" s="113" t="e">
        <f>calculate!J8</f>
        <v>#VALUE!</v>
      </c>
      <c r="J24" s="113" t="e">
        <f>calculate!K8</f>
        <v>#VALUE!</v>
      </c>
      <c r="K24" s="113" t="e">
        <f>calculate!L8</f>
        <v>#VALUE!</v>
      </c>
      <c r="L24" s="113" t="e">
        <f>calculate!M8</f>
        <v>#VALUE!</v>
      </c>
      <c r="M24" s="144" t="e">
        <f>calculate!N8</f>
        <v>#VALUE!</v>
      </c>
      <c r="P24" s="126"/>
      <c r="Q24" s="126"/>
      <c r="R24" s="126"/>
      <c r="T24" s="143" t="s">
        <v>14</v>
      </c>
      <c r="U24" s="113" t="e">
        <f>calculate!V8</f>
        <v>#VALUE!</v>
      </c>
      <c r="V24" s="113" t="e">
        <f>calculate!W8</f>
        <v>#VALUE!</v>
      </c>
      <c r="W24" s="113" t="e">
        <f>calculate!X8</f>
        <v>#VALUE!</v>
      </c>
      <c r="X24" s="113" t="e">
        <f>calculate!Y8</f>
        <v>#VALUE!</v>
      </c>
      <c r="Y24" s="113" t="e">
        <f>calculate!Z8</f>
        <v>#VALUE!</v>
      </c>
      <c r="Z24" s="113" t="e">
        <f>calculate!AA8</f>
        <v>#VALUE!</v>
      </c>
      <c r="AA24" s="113" t="e">
        <f>calculate!AB8</f>
        <v>#VALUE!</v>
      </c>
      <c r="AB24" s="113" t="e">
        <f>calculate!AC8</f>
        <v>#VALUE!</v>
      </c>
      <c r="AC24" s="113" t="e">
        <f>calculate!AD8</f>
        <v>#VALUE!</v>
      </c>
      <c r="AD24" s="113" t="e">
        <f>calculate!AE8</f>
        <v>#VALUE!</v>
      </c>
      <c r="AE24" s="113" t="e">
        <f>calculate!AF8</f>
        <v>#VALUE!</v>
      </c>
      <c r="AF24" s="144" t="e">
        <f>calculate!AG8</f>
        <v>#VALUE!</v>
      </c>
      <c r="AI24" s="126"/>
      <c r="AJ24" s="126"/>
      <c r="AK24" s="126"/>
      <c r="AM24" s="143" t="s">
        <v>14</v>
      </c>
      <c r="AN24" s="113" t="e">
        <f>calculate!AO8</f>
        <v>#VALUE!</v>
      </c>
      <c r="AO24" s="113" t="e">
        <f>calculate!AP8</f>
        <v>#VALUE!</v>
      </c>
      <c r="AP24" s="113" t="e">
        <f>calculate!AQ8</f>
        <v>#VALUE!</v>
      </c>
      <c r="AQ24" s="113" t="e">
        <f>calculate!AR8</f>
        <v>#VALUE!</v>
      </c>
      <c r="AR24" s="113" t="e">
        <f>calculate!AS8</f>
        <v>#VALUE!</v>
      </c>
      <c r="AS24" s="113" t="e">
        <f>calculate!AT8</f>
        <v>#VALUE!</v>
      </c>
      <c r="AT24" s="113" t="e">
        <f>calculate!AU8</f>
        <v>#VALUE!</v>
      </c>
      <c r="AU24" s="113" t="e">
        <f>calculate!AV8</f>
        <v>#VALUE!</v>
      </c>
      <c r="AV24" s="113" t="e">
        <f>calculate!AW8</f>
        <v>#VALUE!</v>
      </c>
      <c r="AW24" s="113" t="e">
        <f>calculate!AX8</f>
        <v>#VALUE!</v>
      </c>
      <c r="AX24" s="113" t="e">
        <f>calculate!AY8</f>
        <v>#VALUE!</v>
      </c>
      <c r="AY24" s="144" t="e">
        <f>calculate!AZ8</f>
        <v>#VALUE!</v>
      </c>
      <c r="BB24" s="126"/>
      <c r="BC24" s="126"/>
      <c r="BD24" s="126"/>
      <c r="BF24" s="143" t="s">
        <v>14</v>
      </c>
      <c r="BG24" s="113" t="e">
        <f>calculate!BH8</f>
        <v>#VALUE!</v>
      </c>
      <c r="BH24" s="113" t="e">
        <f>calculate!BI8</f>
        <v>#VALUE!</v>
      </c>
      <c r="BI24" s="113" t="e">
        <f>calculate!BJ8</f>
        <v>#VALUE!</v>
      </c>
      <c r="BJ24" s="113" t="e">
        <f>calculate!BK8</f>
        <v>#VALUE!</v>
      </c>
      <c r="BK24" s="113" t="e">
        <f>calculate!BL8</f>
        <v>#VALUE!</v>
      </c>
      <c r="BL24" s="113" t="e">
        <f>calculate!BM8</f>
        <v>#VALUE!</v>
      </c>
      <c r="BM24" s="113" t="e">
        <f>calculate!BN8</f>
        <v>#VALUE!</v>
      </c>
      <c r="BN24" s="113" t="e">
        <f>calculate!BO8</f>
        <v>#VALUE!</v>
      </c>
      <c r="BO24" s="113" t="e">
        <f>calculate!BP8</f>
        <v>#VALUE!</v>
      </c>
      <c r="BP24" s="113" t="e">
        <f>calculate!BQ8</f>
        <v>#VALUE!</v>
      </c>
      <c r="BQ24" s="113" t="e">
        <f>calculate!BR8</f>
        <v>#VALUE!</v>
      </c>
      <c r="BR24" s="144" t="e">
        <f>calculate!BS8</f>
        <v>#VALUE!</v>
      </c>
      <c r="BU24" s="126"/>
      <c r="BV24" s="126"/>
      <c r="BW24" s="126"/>
      <c r="BY24" s="143" t="s">
        <v>14</v>
      </c>
      <c r="BZ24" s="113" t="e">
        <f>calculate!CA8</f>
        <v>#VALUE!</v>
      </c>
      <c r="CA24" s="113" t="e">
        <f>calculate!CB8</f>
        <v>#VALUE!</v>
      </c>
      <c r="CB24" s="113" t="e">
        <f>calculate!CC8</f>
        <v>#VALUE!</v>
      </c>
      <c r="CC24" s="113" t="e">
        <f>calculate!CD8</f>
        <v>#VALUE!</v>
      </c>
      <c r="CD24" s="113" t="e">
        <f>calculate!CE8</f>
        <v>#VALUE!</v>
      </c>
      <c r="CE24" s="113" t="e">
        <f>calculate!CF8</f>
        <v>#VALUE!</v>
      </c>
      <c r="CF24" s="113" t="e">
        <f>calculate!CG8</f>
        <v>#VALUE!</v>
      </c>
      <c r="CG24" s="113" t="e">
        <f>calculate!CH8</f>
        <v>#VALUE!</v>
      </c>
      <c r="CH24" s="113" t="e">
        <f>calculate!CI8</f>
        <v>#VALUE!</v>
      </c>
      <c r="CI24" s="113" t="e">
        <f>calculate!CJ8</f>
        <v>#VALUE!</v>
      </c>
      <c r="CJ24" s="113" t="e">
        <f>calculate!CK8</f>
        <v>#VALUE!</v>
      </c>
      <c r="CK24" s="144" t="e">
        <f>calculate!CL8</f>
        <v>#VALUE!</v>
      </c>
      <c r="CN24" s="126"/>
      <c r="CO24" s="126"/>
      <c r="CP24" s="126"/>
      <c r="CR24" s="143" t="s">
        <v>14</v>
      </c>
      <c r="CS24" s="113" t="e">
        <f>calculate!CT8</f>
        <v>#VALUE!</v>
      </c>
      <c r="CT24" s="113" t="e">
        <f>calculate!CU8</f>
        <v>#VALUE!</v>
      </c>
      <c r="CU24" s="113" t="e">
        <f>calculate!CV8</f>
        <v>#VALUE!</v>
      </c>
      <c r="CV24" s="113" t="e">
        <f>calculate!CW8</f>
        <v>#VALUE!</v>
      </c>
      <c r="CW24" s="113" t="e">
        <f>calculate!CX8</f>
        <v>#VALUE!</v>
      </c>
      <c r="CX24" s="113" t="e">
        <f>calculate!CY8</f>
        <v>#VALUE!</v>
      </c>
      <c r="CY24" s="113" t="e">
        <f>calculate!CZ8</f>
        <v>#VALUE!</v>
      </c>
      <c r="CZ24" s="113" t="e">
        <f>calculate!DA8</f>
        <v>#VALUE!</v>
      </c>
      <c r="DA24" s="113" t="e">
        <f>calculate!DB8</f>
        <v>#VALUE!</v>
      </c>
      <c r="DB24" s="113" t="e">
        <f>calculate!DC8</f>
        <v>#VALUE!</v>
      </c>
      <c r="DC24" s="113" t="e">
        <f>calculate!DD8</f>
        <v>#VALUE!</v>
      </c>
      <c r="DD24" s="144" t="e">
        <f>calculate!DE8</f>
        <v>#VALUE!</v>
      </c>
      <c r="DG24" s="126"/>
      <c r="DH24" s="126"/>
      <c r="DI24" s="126"/>
    </row>
    <row r="25" spans="1:114">
      <c r="A25" s="143" t="s">
        <v>15</v>
      </c>
      <c r="B25" s="114" t="e">
        <f>calculate!C17</f>
        <v>#VALUE!</v>
      </c>
      <c r="C25" s="114" t="e">
        <f>calculate!D17</f>
        <v>#VALUE!</v>
      </c>
      <c r="D25" s="114" t="e">
        <f>calculate!E17</f>
        <v>#VALUE!</v>
      </c>
      <c r="E25" s="114" t="e">
        <f>calculate!F17</f>
        <v>#VALUE!</v>
      </c>
      <c r="F25" s="114" t="e">
        <f>calculate!G17</f>
        <v>#VALUE!</v>
      </c>
      <c r="G25" s="114" t="e">
        <f>calculate!H17</f>
        <v>#VALUE!</v>
      </c>
      <c r="H25" s="114" t="e">
        <f>calculate!I17</f>
        <v>#VALUE!</v>
      </c>
      <c r="I25" s="114" t="e">
        <f>calculate!J17</f>
        <v>#VALUE!</v>
      </c>
      <c r="J25" s="114" t="e">
        <f>calculate!K17</f>
        <v>#VALUE!</v>
      </c>
      <c r="K25" s="114" t="e">
        <f>calculate!L17</f>
        <v>#VALUE!</v>
      </c>
      <c r="L25" s="114" t="e">
        <f>calculate!M17</f>
        <v>#VALUE!</v>
      </c>
      <c r="M25" s="145" t="e">
        <f>calculate!N17</f>
        <v>#VALUE!</v>
      </c>
      <c r="P25" s="126"/>
      <c r="Q25" s="126"/>
      <c r="R25" s="126"/>
      <c r="T25" s="143" t="s">
        <v>15</v>
      </c>
      <c r="U25" s="114" t="e">
        <f>calculate!V17</f>
        <v>#VALUE!</v>
      </c>
      <c r="V25" s="114" t="e">
        <f>calculate!W17</f>
        <v>#VALUE!</v>
      </c>
      <c r="W25" s="114" t="e">
        <f>calculate!X17</f>
        <v>#VALUE!</v>
      </c>
      <c r="X25" s="114" t="e">
        <f>calculate!Y17</f>
        <v>#VALUE!</v>
      </c>
      <c r="Y25" s="114" t="e">
        <f>calculate!Z17</f>
        <v>#VALUE!</v>
      </c>
      <c r="Z25" s="114" t="e">
        <f>calculate!AA17</f>
        <v>#VALUE!</v>
      </c>
      <c r="AA25" s="114" t="e">
        <f>calculate!AB17</f>
        <v>#VALUE!</v>
      </c>
      <c r="AB25" s="114" t="e">
        <f>calculate!AC17</f>
        <v>#VALUE!</v>
      </c>
      <c r="AC25" s="114" t="e">
        <f>calculate!AD17</f>
        <v>#VALUE!</v>
      </c>
      <c r="AD25" s="114" t="e">
        <f>calculate!AE17</f>
        <v>#VALUE!</v>
      </c>
      <c r="AE25" s="114" t="e">
        <f>calculate!AF17</f>
        <v>#VALUE!</v>
      </c>
      <c r="AF25" s="145" t="e">
        <f>calculate!AG17</f>
        <v>#VALUE!</v>
      </c>
      <c r="AI25" s="126"/>
      <c r="AJ25" s="126"/>
      <c r="AK25" s="126"/>
      <c r="AM25" s="143" t="s">
        <v>15</v>
      </c>
      <c r="AN25" s="114" t="e">
        <f>calculate!AO17</f>
        <v>#VALUE!</v>
      </c>
      <c r="AO25" s="114" t="e">
        <f>calculate!AP17</f>
        <v>#VALUE!</v>
      </c>
      <c r="AP25" s="114" t="e">
        <f>calculate!AQ17</f>
        <v>#VALUE!</v>
      </c>
      <c r="AQ25" s="114" t="e">
        <f>calculate!AR17</f>
        <v>#VALUE!</v>
      </c>
      <c r="AR25" s="114" t="e">
        <f>calculate!AS17</f>
        <v>#VALUE!</v>
      </c>
      <c r="AS25" s="114" t="e">
        <f>calculate!AT17</f>
        <v>#VALUE!</v>
      </c>
      <c r="AT25" s="114" t="e">
        <f>calculate!AU17</f>
        <v>#VALUE!</v>
      </c>
      <c r="AU25" s="114" t="e">
        <f>calculate!AV17</f>
        <v>#VALUE!</v>
      </c>
      <c r="AV25" s="114" t="e">
        <f>calculate!AW17</f>
        <v>#VALUE!</v>
      </c>
      <c r="AW25" s="114" t="e">
        <f>calculate!AX17</f>
        <v>#VALUE!</v>
      </c>
      <c r="AX25" s="114" t="e">
        <f>calculate!AY17</f>
        <v>#VALUE!</v>
      </c>
      <c r="AY25" s="145" t="e">
        <f>calculate!AZ17</f>
        <v>#VALUE!</v>
      </c>
      <c r="BB25" s="126"/>
      <c r="BC25" s="126"/>
      <c r="BD25" s="126"/>
      <c r="BF25" s="143" t="s">
        <v>15</v>
      </c>
      <c r="BG25" s="114" t="e">
        <f>calculate!BH17</f>
        <v>#VALUE!</v>
      </c>
      <c r="BH25" s="114" t="e">
        <f>calculate!BI17</f>
        <v>#VALUE!</v>
      </c>
      <c r="BI25" s="114" t="e">
        <f>calculate!BJ17</f>
        <v>#VALUE!</v>
      </c>
      <c r="BJ25" s="114" t="e">
        <f>calculate!BK17</f>
        <v>#VALUE!</v>
      </c>
      <c r="BK25" s="114" t="e">
        <f>calculate!BL17</f>
        <v>#VALUE!</v>
      </c>
      <c r="BL25" s="114" t="e">
        <f>calculate!BM17</f>
        <v>#VALUE!</v>
      </c>
      <c r="BM25" s="114" t="e">
        <f>calculate!BN17</f>
        <v>#VALUE!</v>
      </c>
      <c r="BN25" s="114" t="e">
        <f>calculate!BO17</f>
        <v>#VALUE!</v>
      </c>
      <c r="BO25" s="114" t="e">
        <f>calculate!BP17</f>
        <v>#VALUE!</v>
      </c>
      <c r="BP25" s="114" t="e">
        <f>calculate!BQ17</f>
        <v>#VALUE!</v>
      </c>
      <c r="BQ25" s="114" t="e">
        <f>calculate!BR17</f>
        <v>#VALUE!</v>
      </c>
      <c r="BR25" s="145" t="e">
        <f>calculate!BS17</f>
        <v>#VALUE!</v>
      </c>
      <c r="BU25" s="126"/>
      <c r="BV25" s="126"/>
      <c r="BW25" s="126"/>
      <c r="BY25" s="143" t="s">
        <v>15</v>
      </c>
      <c r="BZ25" s="114" t="e">
        <f>calculate!CA17</f>
        <v>#VALUE!</v>
      </c>
      <c r="CA25" s="114" t="e">
        <f>calculate!CB17</f>
        <v>#VALUE!</v>
      </c>
      <c r="CB25" s="114" t="e">
        <f>calculate!CC17</f>
        <v>#VALUE!</v>
      </c>
      <c r="CC25" s="114" t="e">
        <f>calculate!CD17</f>
        <v>#VALUE!</v>
      </c>
      <c r="CD25" s="114" t="e">
        <f>calculate!CE17</f>
        <v>#VALUE!</v>
      </c>
      <c r="CE25" s="114" t="e">
        <f>calculate!CF17</f>
        <v>#VALUE!</v>
      </c>
      <c r="CF25" s="114" t="e">
        <f>calculate!CG17</f>
        <v>#VALUE!</v>
      </c>
      <c r="CG25" s="114" t="e">
        <f>calculate!CH17</f>
        <v>#VALUE!</v>
      </c>
      <c r="CH25" s="114" t="e">
        <f>calculate!CI17</f>
        <v>#VALUE!</v>
      </c>
      <c r="CI25" s="114" t="e">
        <f>calculate!CJ17</f>
        <v>#VALUE!</v>
      </c>
      <c r="CJ25" s="114" t="e">
        <f>calculate!CK17</f>
        <v>#VALUE!</v>
      </c>
      <c r="CK25" s="145" t="e">
        <f>calculate!CL17</f>
        <v>#VALUE!</v>
      </c>
      <c r="CN25" s="126"/>
      <c r="CO25" s="126"/>
      <c r="CP25" s="126"/>
      <c r="CR25" s="143" t="s">
        <v>15</v>
      </c>
      <c r="CS25" s="114" t="e">
        <f>calculate!CT17</f>
        <v>#VALUE!</v>
      </c>
      <c r="CT25" s="114" t="e">
        <f>calculate!CU17</f>
        <v>#VALUE!</v>
      </c>
      <c r="CU25" s="114" t="e">
        <f>calculate!CV17</f>
        <v>#VALUE!</v>
      </c>
      <c r="CV25" s="114" t="e">
        <f>calculate!CW17</f>
        <v>#VALUE!</v>
      </c>
      <c r="CW25" s="114" t="e">
        <f>calculate!CX17</f>
        <v>#VALUE!</v>
      </c>
      <c r="CX25" s="114" t="e">
        <f>calculate!CY17</f>
        <v>#VALUE!</v>
      </c>
      <c r="CY25" s="114" t="e">
        <f>calculate!CZ17</f>
        <v>#VALUE!</v>
      </c>
      <c r="CZ25" s="114" t="e">
        <f>calculate!DA17</f>
        <v>#VALUE!</v>
      </c>
      <c r="DA25" s="114" t="e">
        <f>calculate!DB17</f>
        <v>#VALUE!</v>
      </c>
      <c r="DB25" s="114" t="e">
        <f>calculate!DC17</f>
        <v>#VALUE!</v>
      </c>
      <c r="DC25" s="114" t="e">
        <f>calculate!DD17</f>
        <v>#VALUE!</v>
      </c>
      <c r="DD25" s="145" t="e">
        <f>calculate!DE17</f>
        <v>#VALUE!</v>
      </c>
      <c r="DG25" s="126"/>
      <c r="DH25" s="126"/>
      <c r="DI25" s="126"/>
    </row>
    <row r="26" spans="1:114">
      <c r="A26" s="143" t="s">
        <v>16</v>
      </c>
      <c r="B26" s="114" t="e">
        <f>calculate!C26</f>
        <v>#VALUE!</v>
      </c>
      <c r="C26" s="114" t="e">
        <f>calculate!D26</f>
        <v>#VALUE!</v>
      </c>
      <c r="D26" s="114" t="e">
        <f>calculate!E26</f>
        <v>#VALUE!</v>
      </c>
      <c r="E26" s="114" t="e">
        <f>calculate!F26</f>
        <v>#VALUE!</v>
      </c>
      <c r="F26" s="114" t="e">
        <f>calculate!G26</f>
        <v>#VALUE!</v>
      </c>
      <c r="G26" s="114" t="e">
        <f>calculate!H26</f>
        <v>#VALUE!</v>
      </c>
      <c r="H26" s="114" t="e">
        <f>calculate!I26</f>
        <v>#VALUE!</v>
      </c>
      <c r="I26" s="114" t="e">
        <f>calculate!J26</f>
        <v>#VALUE!</v>
      </c>
      <c r="J26" s="114" t="e">
        <f>calculate!K26</f>
        <v>#VALUE!</v>
      </c>
      <c r="K26" s="114" t="e">
        <f>calculate!L26</f>
        <v>#VALUE!</v>
      </c>
      <c r="L26" s="114" t="e">
        <f>calculate!M26</f>
        <v>#VALUE!</v>
      </c>
      <c r="M26" s="145" t="e">
        <f>calculate!N26</f>
        <v>#VALUE!</v>
      </c>
      <c r="P26" s="126"/>
      <c r="Q26" s="126"/>
      <c r="R26" s="126"/>
      <c r="T26" s="143" t="s">
        <v>16</v>
      </c>
      <c r="U26" s="114" t="e">
        <f>calculate!V26</f>
        <v>#VALUE!</v>
      </c>
      <c r="V26" s="114" t="e">
        <f>calculate!W26</f>
        <v>#VALUE!</v>
      </c>
      <c r="W26" s="114" t="e">
        <f>calculate!X26</f>
        <v>#VALUE!</v>
      </c>
      <c r="X26" s="114" t="e">
        <f>calculate!Y26</f>
        <v>#VALUE!</v>
      </c>
      <c r="Y26" s="114" t="e">
        <f>calculate!Z26</f>
        <v>#VALUE!</v>
      </c>
      <c r="Z26" s="114" t="e">
        <f>calculate!AA26</f>
        <v>#VALUE!</v>
      </c>
      <c r="AA26" s="114" t="e">
        <f>calculate!AB26</f>
        <v>#VALUE!</v>
      </c>
      <c r="AB26" s="114" t="e">
        <f>calculate!AC26</f>
        <v>#VALUE!</v>
      </c>
      <c r="AC26" s="114" t="e">
        <f>calculate!AD26</f>
        <v>#VALUE!</v>
      </c>
      <c r="AD26" s="114" t="e">
        <f>calculate!AE26</f>
        <v>#VALUE!</v>
      </c>
      <c r="AE26" s="114" t="e">
        <f>calculate!AF26</f>
        <v>#VALUE!</v>
      </c>
      <c r="AF26" s="145" t="e">
        <f>calculate!AG26</f>
        <v>#VALUE!</v>
      </c>
      <c r="AI26" s="126"/>
      <c r="AJ26" s="126"/>
      <c r="AK26" s="126"/>
      <c r="AM26" s="143" t="s">
        <v>16</v>
      </c>
      <c r="AN26" s="114" t="e">
        <f>calculate!AO26</f>
        <v>#VALUE!</v>
      </c>
      <c r="AO26" s="114" t="e">
        <f>calculate!AP26</f>
        <v>#VALUE!</v>
      </c>
      <c r="AP26" s="114" t="e">
        <f>calculate!AQ26</f>
        <v>#VALUE!</v>
      </c>
      <c r="AQ26" s="114" t="e">
        <f>calculate!AR26</f>
        <v>#VALUE!</v>
      </c>
      <c r="AR26" s="114" t="e">
        <f>calculate!AS26</f>
        <v>#VALUE!</v>
      </c>
      <c r="AS26" s="114" t="e">
        <f>calculate!AT26</f>
        <v>#VALUE!</v>
      </c>
      <c r="AT26" s="114" t="e">
        <f>calculate!AU26</f>
        <v>#VALUE!</v>
      </c>
      <c r="AU26" s="114" t="e">
        <f>calculate!AV26</f>
        <v>#VALUE!</v>
      </c>
      <c r="AV26" s="114" t="e">
        <f>calculate!AW26</f>
        <v>#VALUE!</v>
      </c>
      <c r="AW26" s="114" t="e">
        <f>calculate!AX26</f>
        <v>#VALUE!</v>
      </c>
      <c r="AX26" s="114" t="e">
        <f>calculate!AY26</f>
        <v>#VALUE!</v>
      </c>
      <c r="AY26" s="145" t="e">
        <f>calculate!AZ26</f>
        <v>#VALUE!</v>
      </c>
      <c r="BB26" s="126"/>
      <c r="BC26" s="126"/>
      <c r="BD26" s="126"/>
      <c r="BF26" s="143" t="s">
        <v>16</v>
      </c>
      <c r="BG26" s="114" t="e">
        <f>calculate!BH26</f>
        <v>#VALUE!</v>
      </c>
      <c r="BH26" s="114" t="e">
        <f>calculate!BI26</f>
        <v>#VALUE!</v>
      </c>
      <c r="BI26" s="114" t="e">
        <f>calculate!BJ26</f>
        <v>#VALUE!</v>
      </c>
      <c r="BJ26" s="114" t="e">
        <f>calculate!BK26</f>
        <v>#VALUE!</v>
      </c>
      <c r="BK26" s="114" t="e">
        <f>calculate!BL26</f>
        <v>#VALUE!</v>
      </c>
      <c r="BL26" s="114" t="e">
        <f>calculate!BM26</f>
        <v>#VALUE!</v>
      </c>
      <c r="BM26" s="114" t="e">
        <f>calculate!BN26</f>
        <v>#VALUE!</v>
      </c>
      <c r="BN26" s="114" t="e">
        <f>calculate!BO26</f>
        <v>#VALUE!</v>
      </c>
      <c r="BO26" s="114" t="e">
        <f>calculate!BP26</f>
        <v>#VALUE!</v>
      </c>
      <c r="BP26" s="114" t="e">
        <f>calculate!BQ26</f>
        <v>#VALUE!</v>
      </c>
      <c r="BQ26" s="114" t="e">
        <f>calculate!BR26</f>
        <v>#VALUE!</v>
      </c>
      <c r="BR26" s="145" t="e">
        <f>calculate!BS26</f>
        <v>#VALUE!</v>
      </c>
      <c r="BU26" s="126"/>
      <c r="BV26" s="126"/>
      <c r="BW26" s="126"/>
      <c r="BY26" s="143" t="s">
        <v>16</v>
      </c>
      <c r="BZ26" s="114" t="e">
        <f>calculate!CA26</f>
        <v>#VALUE!</v>
      </c>
      <c r="CA26" s="114" t="e">
        <f>calculate!CB26</f>
        <v>#VALUE!</v>
      </c>
      <c r="CB26" s="114" t="e">
        <f>calculate!CC26</f>
        <v>#VALUE!</v>
      </c>
      <c r="CC26" s="114" t="e">
        <f>calculate!CD26</f>
        <v>#VALUE!</v>
      </c>
      <c r="CD26" s="114" t="e">
        <f>calculate!CE26</f>
        <v>#VALUE!</v>
      </c>
      <c r="CE26" s="114" t="e">
        <f>calculate!CF26</f>
        <v>#VALUE!</v>
      </c>
      <c r="CF26" s="114" t="e">
        <f>calculate!CG26</f>
        <v>#VALUE!</v>
      </c>
      <c r="CG26" s="114" t="e">
        <f>calculate!CH26</f>
        <v>#VALUE!</v>
      </c>
      <c r="CH26" s="114" t="e">
        <f>calculate!CI26</f>
        <v>#VALUE!</v>
      </c>
      <c r="CI26" s="114" t="e">
        <f>calculate!CJ26</f>
        <v>#VALUE!</v>
      </c>
      <c r="CJ26" s="114" t="e">
        <f>calculate!CK26</f>
        <v>#VALUE!</v>
      </c>
      <c r="CK26" s="145" t="e">
        <f>calculate!CL26</f>
        <v>#VALUE!</v>
      </c>
      <c r="CN26" s="126"/>
      <c r="CO26" s="126"/>
      <c r="CP26" s="126"/>
      <c r="CR26" s="143" t="s">
        <v>16</v>
      </c>
      <c r="CS26" s="114" t="e">
        <f>calculate!CT26</f>
        <v>#VALUE!</v>
      </c>
      <c r="CT26" s="114" t="e">
        <f>calculate!CU26</f>
        <v>#VALUE!</v>
      </c>
      <c r="CU26" s="114" t="e">
        <f>calculate!CV26</f>
        <v>#VALUE!</v>
      </c>
      <c r="CV26" s="114" t="e">
        <f>calculate!CW26</f>
        <v>#VALUE!</v>
      </c>
      <c r="CW26" s="114" t="e">
        <f>calculate!CX26</f>
        <v>#VALUE!</v>
      </c>
      <c r="CX26" s="114" t="e">
        <f>calculate!CY26</f>
        <v>#VALUE!</v>
      </c>
      <c r="CY26" s="114" t="e">
        <f>calculate!CZ26</f>
        <v>#VALUE!</v>
      </c>
      <c r="CZ26" s="114" t="e">
        <f>calculate!DA26</f>
        <v>#VALUE!</v>
      </c>
      <c r="DA26" s="114" t="e">
        <f>calculate!DB26</f>
        <v>#VALUE!</v>
      </c>
      <c r="DB26" s="114" t="e">
        <f>calculate!DC26</f>
        <v>#VALUE!</v>
      </c>
      <c r="DC26" s="114" t="e">
        <f>calculate!DD26</f>
        <v>#VALUE!</v>
      </c>
      <c r="DD26" s="145" t="e">
        <f>calculate!DE26</f>
        <v>#VALUE!</v>
      </c>
      <c r="DG26" s="126"/>
      <c r="DH26" s="126"/>
      <c r="DI26" s="126"/>
    </row>
    <row r="27" spans="1:114">
      <c r="A27" s="143" t="s">
        <v>17</v>
      </c>
      <c r="B27" s="114" t="e">
        <f>calculate!C35</f>
        <v>#VALUE!</v>
      </c>
      <c r="C27" s="114" t="e">
        <f>calculate!D35</f>
        <v>#VALUE!</v>
      </c>
      <c r="D27" s="114" t="e">
        <f>calculate!E35</f>
        <v>#VALUE!</v>
      </c>
      <c r="E27" s="114" t="e">
        <f>calculate!F35</f>
        <v>#VALUE!</v>
      </c>
      <c r="F27" s="114" t="e">
        <f>calculate!G35</f>
        <v>#VALUE!</v>
      </c>
      <c r="G27" s="114" t="e">
        <f>calculate!H35</f>
        <v>#VALUE!</v>
      </c>
      <c r="H27" s="114" t="e">
        <f>calculate!I35</f>
        <v>#VALUE!</v>
      </c>
      <c r="I27" s="114" t="e">
        <f>calculate!J35</f>
        <v>#VALUE!</v>
      </c>
      <c r="J27" s="114" t="e">
        <f>calculate!K35</f>
        <v>#VALUE!</v>
      </c>
      <c r="K27" s="114" t="e">
        <f>calculate!L35</f>
        <v>#VALUE!</v>
      </c>
      <c r="L27" s="114" t="e">
        <f>calculate!M35</f>
        <v>#VALUE!</v>
      </c>
      <c r="M27" s="145" t="e">
        <f>calculate!N35</f>
        <v>#VALUE!</v>
      </c>
      <c r="P27" s="126"/>
      <c r="Q27" s="126"/>
      <c r="R27" s="126"/>
      <c r="T27" s="143" t="s">
        <v>17</v>
      </c>
      <c r="U27" s="114" t="e">
        <f>calculate!V35</f>
        <v>#VALUE!</v>
      </c>
      <c r="V27" s="114" t="e">
        <f>calculate!W35</f>
        <v>#VALUE!</v>
      </c>
      <c r="W27" s="114" t="e">
        <f>calculate!X35</f>
        <v>#VALUE!</v>
      </c>
      <c r="X27" s="114" t="e">
        <f>calculate!Y35</f>
        <v>#VALUE!</v>
      </c>
      <c r="Y27" s="114" t="e">
        <f>calculate!Z35</f>
        <v>#VALUE!</v>
      </c>
      <c r="Z27" s="114" t="e">
        <f>calculate!AA35</f>
        <v>#VALUE!</v>
      </c>
      <c r="AA27" s="114" t="e">
        <f>calculate!AB35</f>
        <v>#VALUE!</v>
      </c>
      <c r="AB27" s="114" t="e">
        <f>calculate!AC35</f>
        <v>#VALUE!</v>
      </c>
      <c r="AC27" s="114" t="e">
        <f>calculate!AD35</f>
        <v>#VALUE!</v>
      </c>
      <c r="AD27" s="114" t="e">
        <f>calculate!AE35</f>
        <v>#VALUE!</v>
      </c>
      <c r="AE27" s="114" t="e">
        <f>calculate!AF35</f>
        <v>#VALUE!</v>
      </c>
      <c r="AF27" s="145" t="e">
        <f>calculate!AG35</f>
        <v>#VALUE!</v>
      </c>
      <c r="AI27" s="126"/>
      <c r="AJ27" s="126"/>
      <c r="AK27" s="126"/>
      <c r="AM27" s="143" t="s">
        <v>17</v>
      </c>
      <c r="AN27" s="114" t="e">
        <f>calculate!AO35</f>
        <v>#VALUE!</v>
      </c>
      <c r="AO27" s="114" t="e">
        <f>calculate!AP35</f>
        <v>#VALUE!</v>
      </c>
      <c r="AP27" s="114" t="e">
        <f>calculate!AQ35</f>
        <v>#VALUE!</v>
      </c>
      <c r="AQ27" s="114" t="e">
        <f>calculate!AR35</f>
        <v>#VALUE!</v>
      </c>
      <c r="AR27" s="114" t="e">
        <f>calculate!AS35</f>
        <v>#VALUE!</v>
      </c>
      <c r="AS27" s="114" t="e">
        <f>calculate!AT35</f>
        <v>#VALUE!</v>
      </c>
      <c r="AT27" s="114" t="e">
        <f>calculate!AU35</f>
        <v>#VALUE!</v>
      </c>
      <c r="AU27" s="114" t="e">
        <f>calculate!AV35</f>
        <v>#VALUE!</v>
      </c>
      <c r="AV27" s="114" t="e">
        <f>calculate!AW35</f>
        <v>#VALUE!</v>
      </c>
      <c r="AW27" s="114" t="e">
        <f>calculate!AX35</f>
        <v>#VALUE!</v>
      </c>
      <c r="AX27" s="114" t="e">
        <f>calculate!AY35</f>
        <v>#VALUE!</v>
      </c>
      <c r="AY27" s="145" t="e">
        <f>calculate!AZ35</f>
        <v>#VALUE!</v>
      </c>
      <c r="BB27" s="126"/>
      <c r="BC27" s="126"/>
      <c r="BD27" s="126"/>
      <c r="BF27" s="143" t="s">
        <v>17</v>
      </c>
      <c r="BG27" s="114" t="e">
        <f>calculate!BH35</f>
        <v>#VALUE!</v>
      </c>
      <c r="BH27" s="114" t="e">
        <f>calculate!BI35</f>
        <v>#VALUE!</v>
      </c>
      <c r="BI27" s="114" t="e">
        <f>calculate!BJ35</f>
        <v>#VALUE!</v>
      </c>
      <c r="BJ27" s="114" t="e">
        <f>calculate!BK35</f>
        <v>#VALUE!</v>
      </c>
      <c r="BK27" s="114" t="e">
        <f>calculate!BL35</f>
        <v>#VALUE!</v>
      </c>
      <c r="BL27" s="114" t="e">
        <f>calculate!BM35</f>
        <v>#VALUE!</v>
      </c>
      <c r="BM27" s="114" t="e">
        <f>calculate!BN35</f>
        <v>#VALUE!</v>
      </c>
      <c r="BN27" s="114" t="e">
        <f>calculate!BO35</f>
        <v>#VALUE!</v>
      </c>
      <c r="BO27" s="114" t="e">
        <f>calculate!BP35</f>
        <v>#VALUE!</v>
      </c>
      <c r="BP27" s="114" t="e">
        <f>calculate!BQ35</f>
        <v>#VALUE!</v>
      </c>
      <c r="BQ27" s="114" t="e">
        <f>calculate!BR35</f>
        <v>#VALUE!</v>
      </c>
      <c r="BR27" s="145" t="e">
        <f>calculate!BS35</f>
        <v>#VALUE!</v>
      </c>
      <c r="BU27" s="126"/>
      <c r="BV27" s="126"/>
      <c r="BW27" s="126"/>
      <c r="BY27" s="143" t="s">
        <v>17</v>
      </c>
      <c r="BZ27" s="114" t="e">
        <f>calculate!CA35</f>
        <v>#VALUE!</v>
      </c>
      <c r="CA27" s="114" t="e">
        <f>calculate!CB35</f>
        <v>#VALUE!</v>
      </c>
      <c r="CB27" s="114" t="e">
        <f>calculate!CC35</f>
        <v>#VALUE!</v>
      </c>
      <c r="CC27" s="114" t="e">
        <f>calculate!CD35</f>
        <v>#VALUE!</v>
      </c>
      <c r="CD27" s="114" t="e">
        <f>calculate!CE35</f>
        <v>#VALUE!</v>
      </c>
      <c r="CE27" s="114" t="e">
        <f>calculate!CF35</f>
        <v>#VALUE!</v>
      </c>
      <c r="CF27" s="114" t="e">
        <f>calculate!CG35</f>
        <v>#VALUE!</v>
      </c>
      <c r="CG27" s="114" t="e">
        <f>calculate!CH35</f>
        <v>#VALUE!</v>
      </c>
      <c r="CH27" s="114" t="e">
        <f>calculate!CI35</f>
        <v>#VALUE!</v>
      </c>
      <c r="CI27" s="114" t="e">
        <f>calculate!CJ35</f>
        <v>#VALUE!</v>
      </c>
      <c r="CJ27" s="114" t="e">
        <f>calculate!CK35</f>
        <v>#VALUE!</v>
      </c>
      <c r="CK27" s="145" t="e">
        <f>calculate!CL35</f>
        <v>#VALUE!</v>
      </c>
      <c r="CN27" s="126"/>
      <c r="CO27" s="126"/>
      <c r="CP27" s="126"/>
      <c r="CR27" s="143" t="s">
        <v>17</v>
      </c>
      <c r="CS27" s="114" t="e">
        <f>calculate!CT35</f>
        <v>#VALUE!</v>
      </c>
      <c r="CT27" s="114" t="e">
        <f>calculate!CU35</f>
        <v>#VALUE!</v>
      </c>
      <c r="CU27" s="114" t="e">
        <f>calculate!CV35</f>
        <v>#VALUE!</v>
      </c>
      <c r="CV27" s="114" t="e">
        <f>calculate!CW35</f>
        <v>#VALUE!</v>
      </c>
      <c r="CW27" s="114" t="e">
        <f>calculate!CX35</f>
        <v>#VALUE!</v>
      </c>
      <c r="CX27" s="114" t="e">
        <f>calculate!CY35</f>
        <v>#VALUE!</v>
      </c>
      <c r="CY27" s="114" t="e">
        <f>calculate!CZ35</f>
        <v>#VALUE!</v>
      </c>
      <c r="CZ27" s="114" t="e">
        <f>calculate!DA35</f>
        <v>#VALUE!</v>
      </c>
      <c r="DA27" s="114" t="e">
        <f>calculate!DB35</f>
        <v>#VALUE!</v>
      </c>
      <c r="DB27" s="114" t="e">
        <f>calculate!DC35</f>
        <v>#VALUE!</v>
      </c>
      <c r="DC27" s="114" t="e">
        <f>calculate!DD35</f>
        <v>#VALUE!</v>
      </c>
      <c r="DD27" s="145" t="e">
        <f>calculate!DE35</f>
        <v>#VALUE!</v>
      </c>
      <c r="DG27" s="126"/>
      <c r="DH27" s="126"/>
      <c r="DI27" s="126"/>
    </row>
    <row r="28" spans="1:114">
      <c r="A28" s="143" t="s">
        <v>18</v>
      </c>
      <c r="B28" s="114" t="e">
        <f>calculate!C44</f>
        <v>#VALUE!</v>
      </c>
      <c r="C28" s="114" t="e">
        <f>calculate!D44</f>
        <v>#VALUE!</v>
      </c>
      <c r="D28" s="114" t="e">
        <f>calculate!E44</f>
        <v>#VALUE!</v>
      </c>
      <c r="E28" s="114" t="e">
        <f>calculate!F44</f>
        <v>#VALUE!</v>
      </c>
      <c r="F28" s="114" t="e">
        <f>calculate!G44</f>
        <v>#VALUE!</v>
      </c>
      <c r="G28" s="114" t="e">
        <f>calculate!H44</f>
        <v>#VALUE!</v>
      </c>
      <c r="H28" s="114" t="e">
        <f>calculate!I44</f>
        <v>#VALUE!</v>
      </c>
      <c r="I28" s="114" t="e">
        <f>calculate!J44</f>
        <v>#VALUE!</v>
      </c>
      <c r="J28" s="114" t="e">
        <f>calculate!K44</f>
        <v>#VALUE!</v>
      </c>
      <c r="K28" s="114" t="e">
        <f>calculate!L44</f>
        <v>#VALUE!</v>
      </c>
      <c r="L28" s="114" t="e">
        <f>calculate!M44</f>
        <v>#VALUE!</v>
      </c>
      <c r="M28" s="118" t="e">
        <f>calculate!N44</f>
        <v>#VALUE!</v>
      </c>
      <c r="P28" s="126"/>
      <c r="Q28" s="126"/>
      <c r="R28" s="126"/>
      <c r="T28" s="143" t="s">
        <v>18</v>
      </c>
      <c r="U28" s="114" t="e">
        <f>calculate!V44</f>
        <v>#VALUE!</v>
      </c>
      <c r="V28" s="114" t="e">
        <f>calculate!W44</f>
        <v>#VALUE!</v>
      </c>
      <c r="W28" s="114" t="e">
        <f>calculate!X44</f>
        <v>#VALUE!</v>
      </c>
      <c r="X28" s="114" t="e">
        <f>calculate!Y44</f>
        <v>#VALUE!</v>
      </c>
      <c r="Y28" s="114" t="e">
        <f>calculate!Z44</f>
        <v>#VALUE!</v>
      </c>
      <c r="Z28" s="114" t="e">
        <f>calculate!AA44</f>
        <v>#VALUE!</v>
      </c>
      <c r="AA28" s="114" t="e">
        <f>calculate!AB44</f>
        <v>#VALUE!</v>
      </c>
      <c r="AB28" s="114" t="e">
        <f>calculate!AC44</f>
        <v>#VALUE!</v>
      </c>
      <c r="AC28" s="114" t="e">
        <f>calculate!AD44</f>
        <v>#VALUE!</v>
      </c>
      <c r="AD28" s="114" t="e">
        <f>calculate!AE44</f>
        <v>#VALUE!</v>
      </c>
      <c r="AE28" s="114" t="e">
        <f>calculate!AF44</f>
        <v>#VALUE!</v>
      </c>
      <c r="AF28" s="118" t="e">
        <f>calculate!AG44</f>
        <v>#VALUE!</v>
      </c>
      <c r="AI28" s="126"/>
      <c r="AJ28" s="126"/>
      <c r="AK28" s="126"/>
      <c r="AM28" s="143" t="s">
        <v>18</v>
      </c>
      <c r="AN28" s="114" t="e">
        <f>calculate!AO44</f>
        <v>#VALUE!</v>
      </c>
      <c r="AO28" s="114" t="e">
        <f>calculate!AP44</f>
        <v>#VALUE!</v>
      </c>
      <c r="AP28" s="114" t="e">
        <f>calculate!AQ44</f>
        <v>#VALUE!</v>
      </c>
      <c r="AQ28" s="114" t="e">
        <f>calculate!AR44</f>
        <v>#VALUE!</v>
      </c>
      <c r="AR28" s="114" t="e">
        <f>calculate!AS44</f>
        <v>#VALUE!</v>
      </c>
      <c r="AS28" s="114" t="e">
        <f>calculate!AT44</f>
        <v>#VALUE!</v>
      </c>
      <c r="AT28" s="114" t="e">
        <f>calculate!AU44</f>
        <v>#VALUE!</v>
      </c>
      <c r="AU28" s="114" t="e">
        <f>calculate!AV44</f>
        <v>#VALUE!</v>
      </c>
      <c r="AV28" s="114" t="e">
        <f>calculate!AW44</f>
        <v>#VALUE!</v>
      </c>
      <c r="AW28" s="114" t="e">
        <f>calculate!AX44</f>
        <v>#VALUE!</v>
      </c>
      <c r="AX28" s="114" t="e">
        <f>calculate!AY44</f>
        <v>#VALUE!</v>
      </c>
      <c r="AY28" s="118" t="e">
        <f>calculate!AZ44</f>
        <v>#VALUE!</v>
      </c>
      <c r="BB28" s="126"/>
      <c r="BC28" s="126"/>
      <c r="BD28" s="126"/>
      <c r="BF28" s="143" t="s">
        <v>18</v>
      </c>
      <c r="BG28" s="114" t="e">
        <f>calculate!BH44</f>
        <v>#VALUE!</v>
      </c>
      <c r="BH28" s="114" t="e">
        <f>calculate!BI44</f>
        <v>#VALUE!</v>
      </c>
      <c r="BI28" s="114" t="e">
        <f>calculate!BJ44</f>
        <v>#VALUE!</v>
      </c>
      <c r="BJ28" s="114" t="e">
        <f>calculate!BK44</f>
        <v>#VALUE!</v>
      </c>
      <c r="BK28" s="114" t="e">
        <f>calculate!BL44</f>
        <v>#VALUE!</v>
      </c>
      <c r="BL28" s="114" t="e">
        <f>calculate!BM44</f>
        <v>#VALUE!</v>
      </c>
      <c r="BM28" s="114" t="e">
        <f>calculate!BN44</f>
        <v>#VALUE!</v>
      </c>
      <c r="BN28" s="114" t="e">
        <f>calculate!BO44</f>
        <v>#VALUE!</v>
      </c>
      <c r="BO28" s="114" t="e">
        <f>calculate!BP44</f>
        <v>#VALUE!</v>
      </c>
      <c r="BP28" s="114" t="e">
        <f>calculate!BQ44</f>
        <v>#VALUE!</v>
      </c>
      <c r="BQ28" s="114" t="e">
        <f>calculate!BR44</f>
        <v>#VALUE!</v>
      </c>
      <c r="BR28" s="118" t="e">
        <f>calculate!BS44</f>
        <v>#VALUE!</v>
      </c>
      <c r="BU28" s="126"/>
      <c r="BV28" s="126"/>
      <c r="BW28" s="126"/>
      <c r="BY28" s="143" t="s">
        <v>18</v>
      </c>
      <c r="BZ28" s="114" t="e">
        <f>calculate!CA44</f>
        <v>#VALUE!</v>
      </c>
      <c r="CA28" s="114" t="e">
        <f>calculate!CB44</f>
        <v>#VALUE!</v>
      </c>
      <c r="CB28" s="114" t="e">
        <f>calculate!CC44</f>
        <v>#VALUE!</v>
      </c>
      <c r="CC28" s="114" t="e">
        <f>calculate!CD44</f>
        <v>#VALUE!</v>
      </c>
      <c r="CD28" s="114" t="e">
        <f>calculate!CE44</f>
        <v>#VALUE!</v>
      </c>
      <c r="CE28" s="114" t="e">
        <f>calculate!CF44</f>
        <v>#VALUE!</v>
      </c>
      <c r="CF28" s="114" t="e">
        <f>calculate!CG44</f>
        <v>#VALUE!</v>
      </c>
      <c r="CG28" s="114" t="e">
        <f>calculate!CH44</f>
        <v>#VALUE!</v>
      </c>
      <c r="CH28" s="114" t="e">
        <f>calculate!CI44</f>
        <v>#VALUE!</v>
      </c>
      <c r="CI28" s="114" t="e">
        <f>calculate!CJ44</f>
        <v>#VALUE!</v>
      </c>
      <c r="CJ28" s="114" t="e">
        <f>calculate!CK44</f>
        <v>#VALUE!</v>
      </c>
      <c r="CK28" s="118" t="e">
        <f>calculate!CL44</f>
        <v>#VALUE!</v>
      </c>
      <c r="CN28" s="126"/>
      <c r="CO28" s="126"/>
      <c r="CP28" s="126"/>
      <c r="CR28" s="143" t="s">
        <v>18</v>
      </c>
      <c r="CS28" s="114" t="e">
        <f>calculate!CT44</f>
        <v>#VALUE!</v>
      </c>
      <c r="CT28" s="114" t="e">
        <f>calculate!CU44</f>
        <v>#VALUE!</v>
      </c>
      <c r="CU28" s="114" t="e">
        <f>calculate!CV44</f>
        <v>#VALUE!</v>
      </c>
      <c r="CV28" s="114" t="e">
        <f>calculate!CW44</f>
        <v>#VALUE!</v>
      </c>
      <c r="CW28" s="114" t="e">
        <f>calculate!CX44</f>
        <v>#VALUE!</v>
      </c>
      <c r="CX28" s="114" t="e">
        <f>calculate!CY44</f>
        <v>#VALUE!</v>
      </c>
      <c r="CY28" s="114" t="e">
        <f>calculate!CZ44</f>
        <v>#VALUE!</v>
      </c>
      <c r="CZ28" s="114" t="e">
        <f>calculate!DA44</f>
        <v>#VALUE!</v>
      </c>
      <c r="DA28" s="114" t="e">
        <f>calculate!DB44</f>
        <v>#VALUE!</v>
      </c>
      <c r="DB28" s="114" t="e">
        <f>calculate!DC44</f>
        <v>#VALUE!</v>
      </c>
      <c r="DC28" s="114" t="e">
        <f>calculate!DD44</f>
        <v>#VALUE!</v>
      </c>
      <c r="DD28" s="118" t="e">
        <f>calculate!DE44</f>
        <v>#VALUE!</v>
      </c>
      <c r="DG28" s="126"/>
      <c r="DH28" s="126"/>
      <c r="DI28" s="126"/>
    </row>
    <row r="29" spans="1:114">
      <c r="A29" s="143" t="s">
        <v>19</v>
      </c>
      <c r="B29" s="114" t="e">
        <f>calculate!C53</f>
        <v>#VALUE!</v>
      </c>
      <c r="C29" s="114" t="e">
        <f>calculate!D53</f>
        <v>#VALUE!</v>
      </c>
      <c r="D29" s="114" t="e">
        <f>calculate!E53</f>
        <v>#VALUE!</v>
      </c>
      <c r="E29" s="114" t="e">
        <f>calculate!F53</f>
        <v>#VALUE!</v>
      </c>
      <c r="F29" s="114" t="e">
        <f>calculate!G53</f>
        <v>#VALUE!</v>
      </c>
      <c r="G29" s="114" t="e">
        <f>calculate!H53</f>
        <v>#VALUE!</v>
      </c>
      <c r="H29" s="114" t="e">
        <f>calculate!I53</f>
        <v>#VALUE!</v>
      </c>
      <c r="I29" s="114" t="e">
        <f>calculate!J53</f>
        <v>#VALUE!</v>
      </c>
      <c r="J29" s="114" t="e">
        <f>calculate!K53</f>
        <v>#VALUE!</v>
      </c>
      <c r="K29" s="114" t="e">
        <f>calculate!L53</f>
        <v>#VALUE!</v>
      </c>
      <c r="L29" s="114" t="e">
        <f>calculate!M53</f>
        <v>#VALUE!</v>
      </c>
      <c r="M29" s="118" t="e">
        <f>calculate!N53</f>
        <v>#VALUE!</v>
      </c>
      <c r="P29" s="126"/>
      <c r="Q29" s="126"/>
      <c r="R29" s="126"/>
      <c r="T29" s="143" t="s">
        <v>19</v>
      </c>
      <c r="U29" s="114" t="e">
        <f>calculate!V53</f>
        <v>#VALUE!</v>
      </c>
      <c r="V29" s="114" t="e">
        <f>calculate!W53</f>
        <v>#VALUE!</v>
      </c>
      <c r="W29" s="114" t="e">
        <f>calculate!X53</f>
        <v>#VALUE!</v>
      </c>
      <c r="X29" s="114" t="e">
        <f>calculate!Y53</f>
        <v>#VALUE!</v>
      </c>
      <c r="Y29" s="114" t="e">
        <f>calculate!Z53</f>
        <v>#VALUE!</v>
      </c>
      <c r="Z29" s="114" t="e">
        <f>calculate!AA53</f>
        <v>#VALUE!</v>
      </c>
      <c r="AA29" s="114" t="e">
        <f>calculate!AB53</f>
        <v>#VALUE!</v>
      </c>
      <c r="AB29" s="114" t="e">
        <f>calculate!AC53</f>
        <v>#VALUE!</v>
      </c>
      <c r="AC29" s="114" t="e">
        <f>calculate!AD53</f>
        <v>#VALUE!</v>
      </c>
      <c r="AD29" s="114" t="e">
        <f>calculate!AE53</f>
        <v>#VALUE!</v>
      </c>
      <c r="AE29" s="114" t="e">
        <f>calculate!AF53</f>
        <v>#VALUE!</v>
      </c>
      <c r="AF29" s="118" t="e">
        <f>calculate!AG53</f>
        <v>#VALUE!</v>
      </c>
      <c r="AI29" s="126"/>
      <c r="AJ29" s="126"/>
      <c r="AK29" s="126"/>
      <c r="AM29" s="143" t="s">
        <v>19</v>
      </c>
      <c r="AN29" s="114" t="e">
        <f>calculate!AO53</f>
        <v>#VALUE!</v>
      </c>
      <c r="AO29" s="114" t="e">
        <f>calculate!AP53</f>
        <v>#VALUE!</v>
      </c>
      <c r="AP29" s="114" t="e">
        <f>calculate!AQ53</f>
        <v>#VALUE!</v>
      </c>
      <c r="AQ29" s="114" t="e">
        <f>calculate!AR53</f>
        <v>#VALUE!</v>
      </c>
      <c r="AR29" s="114" t="e">
        <f>calculate!AS53</f>
        <v>#VALUE!</v>
      </c>
      <c r="AS29" s="114" t="e">
        <f>calculate!AT53</f>
        <v>#VALUE!</v>
      </c>
      <c r="AT29" s="114" t="e">
        <f>calculate!AU53</f>
        <v>#VALUE!</v>
      </c>
      <c r="AU29" s="114" t="e">
        <f>calculate!AV53</f>
        <v>#VALUE!</v>
      </c>
      <c r="AV29" s="114" t="e">
        <f>calculate!AW53</f>
        <v>#VALUE!</v>
      </c>
      <c r="AW29" s="114" t="e">
        <f>calculate!AX53</f>
        <v>#VALUE!</v>
      </c>
      <c r="AX29" s="114" t="e">
        <f>calculate!AY53</f>
        <v>#VALUE!</v>
      </c>
      <c r="AY29" s="118" t="e">
        <f>calculate!AZ53</f>
        <v>#VALUE!</v>
      </c>
      <c r="BB29" s="126"/>
      <c r="BC29" s="126"/>
      <c r="BD29" s="126"/>
      <c r="BF29" s="143" t="s">
        <v>19</v>
      </c>
      <c r="BG29" s="114" t="e">
        <f>calculate!BH53</f>
        <v>#VALUE!</v>
      </c>
      <c r="BH29" s="114" t="e">
        <f>calculate!BI53</f>
        <v>#VALUE!</v>
      </c>
      <c r="BI29" s="114" t="e">
        <f>calculate!BJ53</f>
        <v>#VALUE!</v>
      </c>
      <c r="BJ29" s="114" t="e">
        <f>calculate!BK53</f>
        <v>#VALUE!</v>
      </c>
      <c r="BK29" s="114" t="e">
        <f>calculate!BL53</f>
        <v>#VALUE!</v>
      </c>
      <c r="BL29" s="114" t="e">
        <f>calculate!BM53</f>
        <v>#VALUE!</v>
      </c>
      <c r="BM29" s="114" t="e">
        <f>calculate!BN53</f>
        <v>#VALUE!</v>
      </c>
      <c r="BN29" s="114" t="e">
        <f>calculate!BO53</f>
        <v>#VALUE!</v>
      </c>
      <c r="BO29" s="114" t="e">
        <f>calculate!BP53</f>
        <v>#VALUE!</v>
      </c>
      <c r="BP29" s="114" t="e">
        <f>calculate!BQ53</f>
        <v>#VALUE!</v>
      </c>
      <c r="BQ29" s="114" t="e">
        <f>calculate!BR53</f>
        <v>#VALUE!</v>
      </c>
      <c r="BR29" s="118" t="e">
        <f>calculate!BS53</f>
        <v>#VALUE!</v>
      </c>
      <c r="BU29" s="126"/>
      <c r="BV29" s="126"/>
      <c r="BW29" s="126"/>
      <c r="BY29" s="143" t="s">
        <v>19</v>
      </c>
      <c r="BZ29" s="114" t="e">
        <f>calculate!CA53</f>
        <v>#VALUE!</v>
      </c>
      <c r="CA29" s="114" t="e">
        <f>calculate!CB53</f>
        <v>#VALUE!</v>
      </c>
      <c r="CB29" s="114" t="e">
        <f>calculate!CC53</f>
        <v>#VALUE!</v>
      </c>
      <c r="CC29" s="114" t="e">
        <f>calculate!CD53</f>
        <v>#VALUE!</v>
      </c>
      <c r="CD29" s="114" t="e">
        <f>calculate!CE53</f>
        <v>#VALUE!</v>
      </c>
      <c r="CE29" s="114" t="e">
        <f>calculate!CF53</f>
        <v>#VALUE!</v>
      </c>
      <c r="CF29" s="114" t="e">
        <f>calculate!CG53</f>
        <v>#VALUE!</v>
      </c>
      <c r="CG29" s="114" t="e">
        <f>calculate!CH53</f>
        <v>#VALUE!</v>
      </c>
      <c r="CH29" s="114" t="e">
        <f>calculate!CI53</f>
        <v>#VALUE!</v>
      </c>
      <c r="CI29" s="114" t="e">
        <f>calculate!CJ53</f>
        <v>#VALUE!</v>
      </c>
      <c r="CJ29" s="114" t="e">
        <f>calculate!CK53</f>
        <v>#VALUE!</v>
      </c>
      <c r="CK29" s="118" t="e">
        <f>calculate!CL53</f>
        <v>#VALUE!</v>
      </c>
      <c r="CN29" s="126"/>
      <c r="CO29" s="126"/>
      <c r="CP29" s="126"/>
      <c r="CR29" s="143" t="s">
        <v>19</v>
      </c>
      <c r="CS29" s="114" t="e">
        <f>calculate!CT53</f>
        <v>#VALUE!</v>
      </c>
      <c r="CT29" s="114" t="e">
        <f>calculate!CU53</f>
        <v>#VALUE!</v>
      </c>
      <c r="CU29" s="114" t="e">
        <f>calculate!CV53</f>
        <v>#VALUE!</v>
      </c>
      <c r="CV29" s="114" t="e">
        <f>calculate!CW53</f>
        <v>#VALUE!</v>
      </c>
      <c r="CW29" s="114" t="e">
        <f>calculate!CX53</f>
        <v>#VALUE!</v>
      </c>
      <c r="CX29" s="114" t="e">
        <f>calculate!CY53</f>
        <v>#VALUE!</v>
      </c>
      <c r="CY29" s="114" t="e">
        <f>calculate!CZ53</f>
        <v>#VALUE!</v>
      </c>
      <c r="CZ29" s="114" t="e">
        <f>calculate!DA53</f>
        <v>#VALUE!</v>
      </c>
      <c r="DA29" s="114" t="e">
        <f>calculate!DB53</f>
        <v>#VALUE!</v>
      </c>
      <c r="DB29" s="114" t="e">
        <f>calculate!DC53</f>
        <v>#VALUE!</v>
      </c>
      <c r="DC29" s="114" t="e">
        <f>calculate!DD53</f>
        <v>#VALUE!</v>
      </c>
      <c r="DD29" s="118" t="e">
        <f>calculate!DE53</f>
        <v>#VALUE!</v>
      </c>
      <c r="DG29" s="126"/>
      <c r="DH29" s="126"/>
      <c r="DI29" s="126"/>
    </row>
    <row r="30" spans="1:114">
      <c r="A30" s="143" t="s">
        <v>20</v>
      </c>
      <c r="B30" s="114" t="e">
        <f>calculate!C62</f>
        <v>#VALUE!</v>
      </c>
      <c r="C30" s="114" t="e">
        <f>calculate!D62</f>
        <v>#VALUE!</v>
      </c>
      <c r="D30" s="114" t="e">
        <f>calculate!E62</f>
        <v>#VALUE!</v>
      </c>
      <c r="E30" s="114" t="e">
        <f>calculate!F62</f>
        <v>#VALUE!</v>
      </c>
      <c r="F30" s="114" t="e">
        <f>calculate!G62</f>
        <v>#VALUE!</v>
      </c>
      <c r="G30" s="114" t="e">
        <f>calculate!H62</f>
        <v>#VALUE!</v>
      </c>
      <c r="H30" s="114" t="e">
        <f>calculate!I62</f>
        <v>#VALUE!</v>
      </c>
      <c r="I30" s="114" t="e">
        <f>calculate!J62</f>
        <v>#VALUE!</v>
      </c>
      <c r="J30" s="114" t="e">
        <f>calculate!K62</f>
        <v>#VALUE!</v>
      </c>
      <c r="K30" s="114" t="e">
        <f>calculate!L62</f>
        <v>#VALUE!</v>
      </c>
      <c r="L30" s="114" t="e">
        <f>calculate!M62</f>
        <v>#VALUE!</v>
      </c>
      <c r="M30" s="118" t="e">
        <f>calculate!N62</f>
        <v>#VALUE!</v>
      </c>
      <c r="T30" s="143" t="s">
        <v>20</v>
      </c>
      <c r="U30" s="114" t="e">
        <f>calculate!V62</f>
        <v>#VALUE!</v>
      </c>
      <c r="V30" s="114" t="e">
        <f>calculate!W62</f>
        <v>#VALUE!</v>
      </c>
      <c r="W30" s="114" t="e">
        <f>calculate!X62</f>
        <v>#VALUE!</v>
      </c>
      <c r="X30" s="114" t="e">
        <f>calculate!Y62</f>
        <v>#VALUE!</v>
      </c>
      <c r="Y30" s="114" t="e">
        <f>calculate!Z62</f>
        <v>#VALUE!</v>
      </c>
      <c r="Z30" s="114" t="e">
        <f>calculate!AA62</f>
        <v>#VALUE!</v>
      </c>
      <c r="AA30" s="114" t="e">
        <f>calculate!AB62</f>
        <v>#VALUE!</v>
      </c>
      <c r="AB30" s="114" t="e">
        <f>calculate!AC62</f>
        <v>#VALUE!</v>
      </c>
      <c r="AC30" s="114" t="e">
        <f>calculate!AD62</f>
        <v>#VALUE!</v>
      </c>
      <c r="AD30" s="114" t="e">
        <f>calculate!AE62</f>
        <v>#VALUE!</v>
      </c>
      <c r="AE30" s="114" t="e">
        <f>calculate!AF62</f>
        <v>#VALUE!</v>
      </c>
      <c r="AF30" s="118" t="e">
        <f>calculate!AG62</f>
        <v>#VALUE!</v>
      </c>
      <c r="AM30" s="143" t="s">
        <v>20</v>
      </c>
      <c r="AN30" s="114" t="e">
        <f>calculate!AO62</f>
        <v>#VALUE!</v>
      </c>
      <c r="AO30" s="114" t="e">
        <f>calculate!AP62</f>
        <v>#VALUE!</v>
      </c>
      <c r="AP30" s="114" t="e">
        <f>calculate!AQ62</f>
        <v>#VALUE!</v>
      </c>
      <c r="AQ30" s="114" t="e">
        <f>calculate!AR62</f>
        <v>#VALUE!</v>
      </c>
      <c r="AR30" s="114" t="e">
        <f>calculate!AS62</f>
        <v>#VALUE!</v>
      </c>
      <c r="AS30" s="114" t="e">
        <f>calculate!AT62</f>
        <v>#VALUE!</v>
      </c>
      <c r="AT30" s="114" t="e">
        <f>calculate!AU62</f>
        <v>#VALUE!</v>
      </c>
      <c r="AU30" s="114" t="e">
        <f>calculate!AV62</f>
        <v>#VALUE!</v>
      </c>
      <c r="AV30" s="114" t="e">
        <f>calculate!AW62</f>
        <v>#VALUE!</v>
      </c>
      <c r="AW30" s="114" t="e">
        <f>calculate!AX62</f>
        <v>#VALUE!</v>
      </c>
      <c r="AX30" s="114" t="e">
        <f>calculate!AY62</f>
        <v>#VALUE!</v>
      </c>
      <c r="AY30" s="118" t="e">
        <f>calculate!AZ62</f>
        <v>#VALUE!</v>
      </c>
      <c r="BF30" s="143" t="s">
        <v>20</v>
      </c>
      <c r="BG30" s="114" t="e">
        <f>calculate!BH62</f>
        <v>#VALUE!</v>
      </c>
      <c r="BH30" s="114" t="e">
        <f>calculate!BI62</f>
        <v>#VALUE!</v>
      </c>
      <c r="BI30" s="114" t="e">
        <f>calculate!BJ62</f>
        <v>#VALUE!</v>
      </c>
      <c r="BJ30" s="114" t="e">
        <f>calculate!BK62</f>
        <v>#VALUE!</v>
      </c>
      <c r="BK30" s="114" t="e">
        <f>calculate!BL62</f>
        <v>#VALUE!</v>
      </c>
      <c r="BL30" s="114" t="e">
        <f>calculate!BM62</f>
        <v>#VALUE!</v>
      </c>
      <c r="BM30" s="114" t="e">
        <f>calculate!BN62</f>
        <v>#VALUE!</v>
      </c>
      <c r="BN30" s="114" t="e">
        <f>calculate!BO62</f>
        <v>#VALUE!</v>
      </c>
      <c r="BO30" s="114" t="e">
        <f>calculate!BP62</f>
        <v>#VALUE!</v>
      </c>
      <c r="BP30" s="114" t="e">
        <f>calculate!BQ62</f>
        <v>#VALUE!</v>
      </c>
      <c r="BQ30" s="114" t="e">
        <f>calculate!BR62</f>
        <v>#VALUE!</v>
      </c>
      <c r="BR30" s="118" t="e">
        <f>calculate!BS62</f>
        <v>#VALUE!</v>
      </c>
      <c r="BY30" s="143" t="s">
        <v>20</v>
      </c>
      <c r="BZ30" s="114" t="e">
        <f>calculate!CA62</f>
        <v>#VALUE!</v>
      </c>
      <c r="CA30" s="114" t="e">
        <f>calculate!CB62</f>
        <v>#VALUE!</v>
      </c>
      <c r="CB30" s="114" t="e">
        <f>calculate!CC62</f>
        <v>#VALUE!</v>
      </c>
      <c r="CC30" s="114" t="e">
        <f>calculate!CD62</f>
        <v>#VALUE!</v>
      </c>
      <c r="CD30" s="114" t="e">
        <f>calculate!CE62</f>
        <v>#VALUE!</v>
      </c>
      <c r="CE30" s="114" t="e">
        <f>calculate!CF62</f>
        <v>#VALUE!</v>
      </c>
      <c r="CF30" s="114" t="e">
        <f>calculate!CG62</f>
        <v>#VALUE!</v>
      </c>
      <c r="CG30" s="114" t="e">
        <f>calculate!CH62</f>
        <v>#VALUE!</v>
      </c>
      <c r="CH30" s="114" t="e">
        <f>calculate!CI62</f>
        <v>#VALUE!</v>
      </c>
      <c r="CI30" s="114" t="e">
        <f>calculate!CJ62</f>
        <v>#VALUE!</v>
      </c>
      <c r="CJ30" s="114" t="e">
        <f>calculate!CK62</f>
        <v>#VALUE!</v>
      </c>
      <c r="CK30" s="118" t="e">
        <f>calculate!CL62</f>
        <v>#VALUE!</v>
      </c>
      <c r="CR30" s="143" t="s">
        <v>20</v>
      </c>
      <c r="CS30" s="114" t="e">
        <f>calculate!CT62</f>
        <v>#VALUE!</v>
      </c>
      <c r="CT30" s="114" t="e">
        <f>calculate!CU62</f>
        <v>#VALUE!</v>
      </c>
      <c r="CU30" s="114" t="e">
        <f>calculate!CV62</f>
        <v>#VALUE!</v>
      </c>
      <c r="CV30" s="114" t="e">
        <f>calculate!CW62</f>
        <v>#VALUE!</v>
      </c>
      <c r="CW30" s="114" t="e">
        <f>calculate!CX62</f>
        <v>#VALUE!</v>
      </c>
      <c r="CX30" s="114" t="e">
        <f>calculate!CY62</f>
        <v>#VALUE!</v>
      </c>
      <c r="CY30" s="114" t="e">
        <f>calculate!CZ62</f>
        <v>#VALUE!</v>
      </c>
      <c r="CZ30" s="114" t="e">
        <f>calculate!DA62</f>
        <v>#VALUE!</v>
      </c>
      <c r="DA30" s="114" t="e">
        <f>calculate!DB62</f>
        <v>#VALUE!</v>
      </c>
      <c r="DB30" s="114" t="e">
        <f>calculate!DC62</f>
        <v>#VALUE!</v>
      </c>
      <c r="DC30" s="114" t="e">
        <f>calculate!DD62</f>
        <v>#VALUE!</v>
      </c>
      <c r="DD30" s="118" t="e">
        <f>calculate!DE62</f>
        <v>#VALUE!</v>
      </c>
    </row>
    <row r="31" spans="1:114" ht="15" thickBot="1">
      <c r="A31" s="73" t="s">
        <v>21</v>
      </c>
      <c r="B31" s="116" t="e">
        <f>calculate!C71</f>
        <v>#VALUE!</v>
      </c>
      <c r="C31" s="115" t="e">
        <f>calculate!D71</f>
        <v>#VALUE!</v>
      </c>
      <c r="D31" s="115" t="e">
        <f>calculate!E71</f>
        <v>#VALUE!</v>
      </c>
      <c r="E31" s="115" t="e">
        <f>calculate!F71</f>
        <v>#VALUE!</v>
      </c>
      <c r="F31" s="115" t="e">
        <f>calculate!G71</f>
        <v>#VALUE!</v>
      </c>
      <c r="G31" s="115" t="e">
        <f>calculate!H71</f>
        <v>#VALUE!</v>
      </c>
      <c r="H31" s="115" t="e">
        <f>calculate!I71</f>
        <v>#VALUE!</v>
      </c>
      <c r="I31" s="115" t="e">
        <f>calculate!J71</f>
        <v>#VALUE!</v>
      </c>
      <c r="J31" s="115" t="e">
        <f>calculate!K71</f>
        <v>#VALUE!</v>
      </c>
      <c r="K31" s="115" t="e">
        <f>calculate!L71</f>
        <v>#VALUE!</v>
      </c>
      <c r="L31" s="115" t="e">
        <f>calculate!M71</f>
        <v>#VALUE!</v>
      </c>
      <c r="M31" s="119" t="e">
        <f>calculate!N71</f>
        <v>#VALUE!</v>
      </c>
      <c r="T31" s="73" t="s">
        <v>21</v>
      </c>
      <c r="U31" s="116" t="e">
        <f>calculate!V71</f>
        <v>#VALUE!</v>
      </c>
      <c r="V31" s="115" t="e">
        <f>calculate!W71</f>
        <v>#VALUE!</v>
      </c>
      <c r="W31" s="115" t="e">
        <f>calculate!X71</f>
        <v>#VALUE!</v>
      </c>
      <c r="X31" s="115" t="e">
        <f>calculate!Y71</f>
        <v>#VALUE!</v>
      </c>
      <c r="Y31" s="115" t="e">
        <f>calculate!Z71</f>
        <v>#VALUE!</v>
      </c>
      <c r="Z31" s="115" t="e">
        <f>calculate!AA71</f>
        <v>#VALUE!</v>
      </c>
      <c r="AA31" s="115" t="e">
        <f>calculate!AB71</f>
        <v>#VALUE!</v>
      </c>
      <c r="AB31" s="115" t="e">
        <f>calculate!AC71</f>
        <v>#VALUE!</v>
      </c>
      <c r="AC31" s="115" t="e">
        <f>calculate!AD71</f>
        <v>#VALUE!</v>
      </c>
      <c r="AD31" s="115" t="e">
        <f>calculate!AE71</f>
        <v>#VALUE!</v>
      </c>
      <c r="AE31" s="115" t="e">
        <f>calculate!AF71</f>
        <v>#VALUE!</v>
      </c>
      <c r="AF31" s="119" t="e">
        <f>calculate!AG71</f>
        <v>#VALUE!</v>
      </c>
      <c r="AM31" s="73" t="s">
        <v>21</v>
      </c>
      <c r="AN31" s="116" t="e">
        <f>calculate!AO71</f>
        <v>#VALUE!</v>
      </c>
      <c r="AO31" s="115" t="e">
        <f>calculate!AP71</f>
        <v>#VALUE!</v>
      </c>
      <c r="AP31" s="115" t="e">
        <f>calculate!AQ71</f>
        <v>#VALUE!</v>
      </c>
      <c r="AQ31" s="115" t="e">
        <f>calculate!AR71</f>
        <v>#VALUE!</v>
      </c>
      <c r="AR31" s="115" t="e">
        <f>calculate!AS71</f>
        <v>#VALUE!</v>
      </c>
      <c r="AS31" s="115" t="e">
        <f>calculate!AT71</f>
        <v>#VALUE!</v>
      </c>
      <c r="AT31" s="115" t="e">
        <f>calculate!AU71</f>
        <v>#VALUE!</v>
      </c>
      <c r="AU31" s="115" t="e">
        <f>calculate!AV71</f>
        <v>#VALUE!</v>
      </c>
      <c r="AV31" s="115" t="e">
        <f>calculate!AW71</f>
        <v>#VALUE!</v>
      </c>
      <c r="AW31" s="115" t="e">
        <f>calculate!AX71</f>
        <v>#VALUE!</v>
      </c>
      <c r="AX31" s="115" t="e">
        <f>calculate!AY71</f>
        <v>#VALUE!</v>
      </c>
      <c r="AY31" s="119" t="e">
        <f>calculate!AZ71</f>
        <v>#VALUE!</v>
      </c>
      <c r="BF31" s="73" t="s">
        <v>21</v>
      </c>
      <c r="BG31" s="116" t="e">
        <f>calculate!BH71</f>
        <v>#VALUE!</v>
      </c>
      <c r="BH31" s="115" t="e">
        <f>calculate!BI71</f>
        <v>#VALUE!</v>
      </c>
      <c r="BI31" s="115" t="e">
        <f>calculate!BJ71</f>
        <v>#VALUE!</v>
      </c>
      <c r="BJ31" s="115" t="e">
        <f>calculate!BK71</f>
        <v>#VALUE!</v>
      </c>
      <c r="BK31" s="115" t="e">
        <f>calculate!BL71</f>
        <v>#VALUE!</v>
      </c>
      <c r="BL31" s="115" t="e">
        <f>calculate!BM71</f>
        <v>#VALUE!</v>
      </c>
      <c r="BM31" s="115" t="e">
        <f>calculate!BN71</f>
        <v>#VALUE!</v>
      </c>
      <c r="BN31" s="115" t="e">
        <f>calculate!BO71</f>
        <v>#VALUE!</v>
      </c>
      <c r="BO31" s="115" t="e">
        <f>calculate!BP71</f>
        <v>#VALUE!</v>
      </c>
      <c r="BP31" s="115" t="e">
        <f>calculate!BQ71</f>
        <v>#VALUE!</v>
      </c>
      <c r="BQ31" s="115" t="e">
        <f>calculate!BR71</f>
        <v>#VALUE!</v>
      </c>
      <c r="BR31" s="119" t="e">
        <f>calculate!BS71</f>
        <v>#VALUE!</v>
      </c>
      <c r="BY31" s="73" t="s">
        <v>21</v>
      </c>
      <c r="BZ31" s="116" t="e">
        <f>calculate!CA71</f>
        <v>#VALUE!</v>
      </c>
      <c r="CA31" s="115" t="e">
        <f>calculate!CB71</f>
        <v>#VALUE!</v>
      </c>
      <c r="CB31" s="115" t="e">
        <f>calculate!CC71</f>
        <v>#VALUE!</v>
      </c>
      <c r="CC31" s="115" t="e">
        <f>calculate!CD71</f>
        <v>#VALUE!</v>
      </c>
      <c r="CD31" s="115" t="e">
        <f>calculate!CE71</f>
        <v>#VALUE!</v>
      </c>
      <c r="CE31" s="115" t="e">
        <f>calculate!CF71</f>
        <v>#VALUE!</v>
      </c>
      <c r="CF31" s="115" t="e">
        <f>calculate!CG71</f>
        <v>#VALUE!</v>
      </c>
      <c r="CG31" s="115" t="e">
        <f>calculate!CH71</f>
        <v>#VALUE!</v>
      </c>
      <c r="CH31" s="115" t="e">
        <f>calculate!CI71</f>
        <v>#VALUE!</v>
      </c>
      <c r="CI31" s="115" t="e">
        <f>calculate!CJ71</f>
        <v>#VALUE!</v>
      </c>
      <c r="CJ31" s="115" t="e">
        <f>calculate!CK71</f>
        <v>#VALUE!</v>
      </c>
      <c r="CK31" s="119" t="e">
        <f>calculate!CL71</f>
        <v>#VALUE!</v>
      </c>
      <c r="CR31" s="73" t="s">
        <v>21</v>
      </c>
      <c r="CS31" s="116" t="e">
        <f>calculate!CT71</f>
        <v>#VALUE!</v>
      </c>
      <c r="CT31" s="115" t="e">
        <f>calculate!CU71</f>
        <v>#VALUE!</v>
      </c>
      <c r="CU31" s="115" t="e">
        <f>calculate!CV71</f>
        <v>#VALUE!</v>
      </c>
      <c r="CV31" s="115" t="e">
        <f>calculate!CW71</f>
        <v>#VALUE!</v>
      </c>
      <c r="CW31" s="115" t="e">
        <f>calculate!CX71</f>
        <v>#VALUE!</v>
      </c>
      <c r="CX31" s="115" t="e">
        <f>calculate!CY71</f>
        <v>#VALUE!</v>
      </c>
      <c r="CY31" s="115" t="e">
        <f>calculate!CZ71</f>
        <v>#VALUE!</v>
      </c>
      <c r="CZ31" s="115" t="e">
        <f>calculate!DA71</f>
        <v>#VALUE!</v>
      </c>
      <c r="DA31" s="115" t="e">
        <f>calculate!DB71</f>
        <v>#VALUE!</v>
      </c>
      <c r="DB31" s="115" t="e">
        <f>calculate!DC71</f>
        <v>#VALUE!</v>
      </c>
      <c r="DC31" s="115" t="e">
        <f>calculate!DD71</f>
        <v>#VALUE!</v>
      </c>
      <c r="DD31" s="119" t="e">
        <f>calculate!DE71</f>
        <v>#VALUE!</v>
      </c>
    </row>
    <row r="32" spans="1:114" ht="15" thickTop="1">
      <c r="E32" s="86"/>
      <c r="F32" s="86"/>
      <c r="G32" s="86"/>
      <c r="H32" s="86"/>
      <c r="I32" s="86"/>
      <c r="J32" s="86"/>
      <c r="K32" s="86"/>
      <c r="L32" s="86"/>
      <c r="M32" s="86"/>
      <c r="N32" s="17" t="s">
        <v>111</v>
      </c>
      <c r="O32" s="86"/>
      <c r="P32" s="86"/>
      <c r="Q32" s="86"/>
      <c r="R32" s="86"/>
      <c r="S32" s="86"/>
      <c r="X32" s="86"/>
      <c r="Y32" s="86"/>
      <c r="Z32" s="86"/>
      <c r="AA32" s="86"/>
      <c r="AB32" s="86"/>
      <c r="AC32" s="86"/>
      <c r="AD32" s="86"/>
      <c r="AE32" s="86"/>
      <c r="AF32" s="86"/>
      <c r="AG32" s="17" t="s">
        <v>111</v>
      </c>
      <c r="AH32" s="86"/>
      <c r="AI32" s="86"/>
      <c r="AJ32" s="86"/>
      <c r="AK32" s="86"/>
      <c r="AL32" s="86"/>
      <c r="AQ32" s="86"/>
      <c r="AR32" s="86"/>
      <c r="AS32" s="86"/>
      <c r="AT32" s="86"/>
      <c r="AU32" s="86"/>
      <c r="AV32" s="86"/>
      <c r="AW32" s="86"/>
      <c r="AX32" s="86"/>
      <c r="AY32" s="86"/>
      <c r="AZ32" s="17" t="s">
        <v>111</v>
      </c>
      <c r="BA32" s="86"/>
      <c r="BB32" s="86"/>
      <c r="BC32" s="86"/>
      <c r="BD32" s="86"/>
      <c r="BE32" s="86"/>
      <c r="BJ32" s="86"/>
      <c r="BK32" s="86"/>
      <c r="BL32" s="86"/>
      <c r="BM32" s="86"/>
      <c r="BN32" s="86"/>
      <c r="BO32" s="86"/>
      <c r="BP32" s="86"/>
      <c r="BQ32" s="86"/>
      <c r="BR32" s="86"/>
      <c r="BS32" s="17" t="s">
        <v>111</v>
      </c>
      <c r="BT32" s="86"/>
      <c r="BU32" s="86"/>
      <c r="BV32" s="86"/>
      <c r="BW32" s="86"/>
      <c r="BX32" s="86"/>
      <c r="CC32" s="86"/>
      <c r="CD32" s="86"/>
      <c r="CE32" s="86"/>
      <c r="CF32" s="86"/>
      <c r="CG32" s="86"/>
      <c r="CH32" s="86"/>
      <c r="CI32" s="86"/>
      <c r="CJ32" s="86"/>
      <c r="CK32" s="86"/>
      <c r="CL32" s="17" t="s">
        <v>111</v>
      </c>
      <c r="CM32" s="86"/>
      <c r="CN32" s="86"/>
      <c r="CO32" s="86"/>
      <c r="CP32" s="86"/>
      <c r="CQ32" s="86"/>
      <c r="CV32" s="86"/>
      <c r="CW32" s="86"/>
      <c r="CX32" s="86"/>
      <c r="CY32" s="86"/>
      <c r="CZ32" s="86"/>
      <c r="DA32" s="86"/>
      <c r="DB32" s="86"/>
      <c r="DC32" s="86"/>
      <c r="DD32" s="86"/>
      <c r="DE32" s="17" t="s">
        <v>111</v>
      </c>
      <c r="DF32" s="86"/>
      <c r="DG32" s="86"/>
      <c r="DH32" s="86"/>
      <c r="DI32" s="86"/>
      <c r="DJ32" s="86"/>
    </row>
    <row r="33" spans="1:114">
      <c r="A33" s="94" t="s">
        <v>242</v>
      </c>
      <c r="B33" s="94" t="e">
        <f>B4/B24</f>
        <v>#VALUE!</v>
      </c>
      <c r="C33" s="94" t="e">
        <f t="shared" ref="C33:M33" si="0">C4/C24</f>
        <v>#VALUE!</v>
      </c>
      <c r="D33" s="94" t="e">
        <f t="shared" si="0"/>
        <v>#VALUE!</v>
      </c>
      <c r="E33" s="94" t="e">
        <f t="shared" si="0"/>
        <v>#VALUE!</v>
      </c>
      <c r="F33" s="94" t="e">
        <f t="shared" si="0"/>
        <v>#VALUE!</v>
      </c>
      <c r="G33" s="94" t="e">
        <f t="shared" si="0"/>
        <v>#VALUE!</v>
      </c>
      <c r="H33" s="94" t="e">
        <f t="shared" si="0"/>
        <v>#VALUE!</v>
      </c>
      <c r="I33" s="94" t="e">
        <f t="shared" si="0"/>
        <v>#VALUE!</v>
      </c>
      <c r="J33" s="94" t="e">
        <f t="shared" si="0"/>
        <v>#VALUE!</v>
      </c>
      <c r="K33" s="94" t="e">
        <f t="shared" si="0"/>
        <v>#VALUE!</v>
      </c>
      <c r="L33" s="94" t="e">
        <f t="shared" si="0"/>
        <v>#VALUE!</v>
      </c>
      <c r="M33" s="94" t="e">
        <f t="shared" si="0"/>
        <v>#VALUE!</v>
      </c>
      <c r="N33" s="94"/>
      <c r="O33" s="86"/>
      <c r="P33" s="86"/>
      <c r="Q33" s="86"/>
      <c r="R33" s="86"/>
      <c r="S33" s="86"/>
      <c r="T33" s="94" t="s">
        <v>242</v>
      </c>
      <c r="U33" s="94" t="e">
        <f>U4/U24</f>
        <v>#VALUE!</v>
      </c>
      <c r="V33" s="94" t="e">
        <f t="shared" ref="V33:AF33" si="1">V4/V24</f>
        <v>#VALUE!</v>
      </c>
      <c r="W33" s="94" t="e">
        <f t="shared" si="1"/>
        <v>#VALUE!</v>
      </c>
      <c r="X33" s="94" t="e">
        <f t="shared" si="1"/>
        <v>#VALUE!</v>
      </c>
      <c r="Y33" s="94" t="e">
        <f t="shared" si="1"/>
        <v>#VALUE!</v>
      </c>
      <c r="Z33" s="94" t="e">
        <f t="shared" si="1"/>
        <v>#VALUE!</v>
      </c>
      <c r="AA33" s="94" t="e">
        <f t="shared" si="1"/>
        <v>#VALUE!</v>
      </c>
      <c r="AB33" s="94" t="e">
        <f t="shared" si="1"/>
        <v>#VALUE!</v>
      </c>
      <c r="AC33" s="94" t="e">
        <f t="shared" si="1"/>
        <v>#VALUE!</v>
      </c>
      <c r="AD33" s="94" t="e">
        <f t="shared" si="1"/>
        <v>#VALUE!</v>
      </c>
      <c r="AE33" s="94" t="e">
        <f t="shared" si="1"/>
        <v>#VALUE!</v>
      </c>
      <c r="AF33" s="94" t="e">
        <f t="shared" si="1"/>
        <v>#VALUE!</v>
      </c>
      <c r="AG33" s="94"/>
      <c r="AH33" s="86"/>
      <c r="AI33" s="86"/>
      <c r="AJ33" s="86"/>
      <c r="AK33" s="86"/>
      <c r="AL33" s="86"/>
      <c r="AM33" s="94" t="s">
        <v>242</v>
      </c>
      <c r="AN33" s="94" t="e">
        <f>AN4/AN24</f>
        <v>#VALUE!</v>
      </c>
      <c r="AO33" s="94" t="e">
        <f t="shared" ref="AO33:AY33" si="2">AO4/AO24</f>
        <v>#VALUE!</v>
      </c>
      <c r="AP33" s="94" t="e">
        <f t="shared" si="2"/>
        <v>#VALUE!</v>
      </c>
      <c r="AQ33" s="94" t="e">
        <f t="shared" si="2"/>
        <v>#VALUE!</v>
      </c>
      <c r="AR33" s="94" t="e">
        <f t="shared" si="2"/>
        <v>#VALUE!</v>
      </c>
      <c r="AS33" s="94" t="e">
        <f t="shared" si="2"/>
        <v>#VALUE!</v>
      </c>
      <c r="AT33" s="94" t="e">
        <f t="shared" si="2"/>
        <v>#VALUE!</v>
      </c>
      <c r="AU33" s="94" t="e">
        <f t="shared" si="2"/>
        <v>#VALUE!</v>
      </c>
      <c r="AV33" s="94" t="e">
        <f t="shared" si="2"/>
        <v>#VALUE!</v>
      </c>
      <c r="AW33" s="94" t="e">
        <f t="shared" si="2"/>
        <v>#VALUE!</v>
      </c>
      <c r="AX33" s="94" t="e">
        <f t="shared" si="2"/>
        <v>#VALUE!</v>
      </c>
      <c r="AY33" s="94" t="e">
        <f t="shared" si="2"/>
        <v>#VALUE!</v>
      </c>
      <c r="AZ33" s="94"/>
      <c r="BA33" s="86"/>
      <c r="BB33" s="86"/>
      <c r="BC33" s="86"/>
      <c r="BD33" s="86"/>
      <c r="BE33" s="86"/>
      <c r="BF33" s="94" t="s">
        <v>242</v>
      </c>
      <c r="BG33" s="94" t="e">
        <f>BG4/BG24</f>
        <v>#VALUE!</v>
      </c>
      <c r="BH33" s="94" t="e">
        <f t="shared" ref="BH33:BR33" si="3">BH4/BH24</f>
        <v>#VALUE!</v>
      </c>
      <c r="BI33" s="94" t="e">
        <f t="shared" si="3"/>
        <v>#VALUE!</v>
      </c>
      <c r="BJ33" s="94" t="e">
        <f t="shared" si="3"/>
        <v>#VALUE!</v>
      </c>
      <c r="BK33" s="94" t="e">
        <f t="shared" si="3"/>
        <v>#VALUE!</v>
      </c>
      <c r="BL33" s="94" t="e">
        <f t="shared" si="3"/>
        <v>#VALUE!</v>
      </c>
      <c r="BM33" s="94" t="e">
        <f t="shared" si="3"/>
        <v>#VALUE!</v>
      </c>
      <c r="BN33" s="94" t="e">
        <f t="shared" si="3"/>
        <v>#VALUE!</v>
      </c>
      <c r="BO33" s="94" t="e">
        <f t="shared" si="3"/>
        <v>#VALUE!</v>
      </c>
      <c r="BP33" s="94" t="e">
        <f t="shared" si="3"/>
        <v>#VALUE!</v>
      </c>
      <c r="BQ33" s="94" t="e">
        <f t="shared" si="3"/>
        <v>#VALUE!</v>
      </c>
      <c r="BR33" s="94" t="e">
        <f t="shared" si="3"/>
        <v>#VALUE!</v>
      </c>
      <c r="BS33" s="94"/>
      <c r="BT33" s="86"/>
      <c r="BU33" s="86"/>
      <c r="BV33" s="86"/>
      <c r="BW33" s="86"/>
      <c r="BX33" s="86"/>
      <c r="BY33" s="94" t="s">
        <v>242</v>
      </c>
      <c r="BZ33" s="94" t="e">
        <f>BZ4/BZ24</f>
        <v>#VALUE!</v>
      </c>
      <c r="CA33" s="94" t="e">
        <f t="shared" ref="CA33:CK33" si="4">CA4/CA24</f>
        <v>#VALUE!</v>
      </c>
      <c r="CB33" s="94" t="e">
        <f t="shared" si="4"/>
        <v>#VALUE!</v>
      </c>
      <c r="CC33" s="94" t="e">
        <f t="shared" si="4"/>
        <v>#VALUE!</v>
      </c>
      <c r="CD33" s="94" t="e">
        <f t="shared" si="4"/>
        <v>#VALUE!</v>
      </c>
      <c r="CE33" s="94" t="e">
        <f t="shared" si="4"/>
        <v>#VALUE!</v>
      </c>
      <c r="CF33" s="94" t="e">
        <f t="shared" si="4"/>
        <v>#VALUE!</v>
      </c>
      <c r="CG33" s="94" t="e">
        <f t="shared" si="4"/>
        <v>#VALUE!</v>
      </c>
      <c r="CH33" s="94" t="e">
        <f t="shared" si="4"/>
        <v>#VALUE!</v>
      </c>
      <c r="CI33" s="94" t="e">
        <f t="shared" si="4"/>
        <v>#VALUE!</v>
      </c>
      <c r="CJ33" s="94" t="e">
        <f t="shared" si="4"/>
        <v>#VALUE!</v>
      </c>
      <c r="CK33" s="94" t="e">
        <f t="shared" si="4"/>
        <v>#VALUE!</v>
      </c>
      <c r="CL33" s="94"/>
      <c r="CM33" s="86"/>
      <c r="CN33" s="86"/>
      <c r="CO33" s="86"/>
      <c r="CP33" s="86"/>
      <c r="CQ33" s="86"/>
      <c r="CR33" s="94" t="s">
        <v>242</v>
      </c>
      <c r="CS33" s="94" t="e">
        <f>CS4/CS24</f>
        <v>#VALUE!</v>
      </c>
      <c r="CT33" s="94" t="e">
        <f t="shared" ref="CT33:DD33" si="5">CT4/CT24</f>
        <v>#VALUE!</v>
      </c>
      <c r="CU33" s="94" t="e">
        <f t="shared" si="5"/>
        <v>#VALUE!</v>
      </c>
      <c r="CV33" s="94" t="e">
        <f t="shared" si="5"/>
        <v>#VALUE!</v>
      </c>
      <c r="CW33" s="94" t="e">
        <f t="shared" si="5"/>
        <v>#VALUE!</v>
      </c>
      <c r="CX33" s="94" t="e">
        <f t="shared" si="5"/>
        <v>#VALUE!</v>
      </c>
      <c r="CY33" s="94" t="e">
        <f t="shared" si="5"/>
        <v>#VALUE!</v>
      </c>
      <c r="CZ33" s="94" t="e">
        <f t="shared" si="5"/>
        <v>#VALUE!</v>
      </c>
      <c r="DA33" s="94" t="e">
        <f t="shared" si="5"/>
        <v>#VALUE!</v>
      </c>
      <c r="DB33" s="94" t="e">
        <f t="shared" si="5"/>
        <v>#VALUE!</v>
      </c>
      <c r="DC33" s="94" t="e">
        <f t="shared" si="5"/>
        <v>#VALUE!</v>
      </c>
      <c r="DD33" s="94" t="e">
        <f t="shared" si="5"/>
        <v>#VALUE!</v>
      </c>
      <c r="DE33" s="94"/>
      <c r="DF33" s="86"/>
      <c r="DG33" s="86"/>
      <c r="DH33" s="86"/>
      <c r="DI33" s="86"/>
      <c r="DJ33" s="86"/>
    </row>
    <row r="34" spans="1:114">
      <c r="A34" s="94"/>
      <c r="B34" s="94" t="e">
        <f t="shared" ref="B34:M40" si="6">B5/B25</f>
        <v>#VALUE!</v>
      </c>
      <c r="C34" s="94" t="e">
        <f t="shared" si="6"/>
        <v>#VALUE!</v>
      </c>
      <c r="D34" s="94" t="e">
        <f t="shared" si="6"/>
        <v>#VALUE!</v>
      </c>
      <c r="E34" s="94" t="e">
        <f t="shared" si="6"/>
        <v>#VALUE!</v>
      </c>
      <c r="F34" s="94" t="e">
        <f t="shared" si="6"/>
        <v>#VALUE!</v>
      </c>
      <c r="G34" s="94" t="e">
        <f t="shared" si="6"/>
        <v>#VALUE!</v>
      </c>
      <c r="H34" s="94" t="e">
        <f t="shared" si="6"/>
        <v>#VALUE!</v>
      </c>
      <c r="I34" s="94" t="e">
        <f t="shared" si="6"/>
        <v>#VALUE!</v>
      </c>
      <c r="J34" s="94" t="e">
        <f t="shared" si="6"/>
        <v>#VALUE!</v>
      </c>
      <c r="K34" s="94" t="e">
        <f t="shared" si="6"/>
        <v>#VALUE!</v>
      </c>
      <c r="L34" s="94" t="e">
        <f t="shared" si="6"/>
        <v>#VALUE!</v>
      </c>
      <c r="M34" s="94" t="e">
        <f t="shared" si="6"/>
        <v>#VALUE!</v>
      </c>
      <c r="N34" s="94"/>
      <c r="O34" s="86"/>
      <c r="P34" s="86"/>
      <c r="Q34" s="86"/>
      <c r="R34" s="86"/>
      <c r="S34" s="86"/>
      <c r="T34" s="94"/>
      <c r="U34" s="94" t="e">
        <f t="shared" ref="U34:AF34" si="7">U5/U25</f>
        <v>#VALUE!</v>
      </c>
      <c r="V34" s="94" t="e">
        <f t="shared" si="7"/>
        <v>#VALUE!</v>
      </c>
      <c r="W34" s="94" t="e">
        <f t="shared" si="7"/>
        <v>#VALUE!</v>
      </c>
      <c r="X34" s="94" t="e">
        <f t="shared" si="7"/>
        <v>#VALUE!</v>
      </c>
      <c r="Y34" s="94" t="e">
        <f t="shared" si="7"/>
        <v>#VALUE!</v>
      </c>
      <c r="Z34" s="94" t="e">
        <f t="shared" si="7"/>
        <v>#VALUE!</v>
      </c>
      <c r="AA34" s="94" t="e">
        <f t="shared" si="7"/>
        <v>#VALUE!</v>
      </c>
      <c r="AB34" s="94" t="e">
        <f t="shared" si="7"/>
        <v>#VALUE!</v>
      </c>
      <c r="AC34" s="94" t="e">
        <f t="shared" si="7"/>
        <v>#VALUE!</v>
      </c>
      <c r="AD34" s="94" t="e">
        <f t="shared" si="7"/>
        <v>#VALUE!</v>
      </c>
      <c r="AE34" s="94" t="e">
        <f t="shared" si="7"/>
        <v>#VALUE!</v>
      </c>
      <c r="AF34" s="94" t="e">
        <f t="shared" si="7"/>
        <v>#VALUE!</v>
      </c>
      <c r="AG34" s="94"/>
      <c r="AH34" s="86"/>
      <c r="AI34" s="86"/>
      <c r="AJ34" s="86"/>
      <c r="AK34" s="86"/>
      <c r="AL34" s="86"/>
      <c r="AM34" s="94"/>
      <c r="AN34" s="94" t="e">
        <f t="shared" ref="AN34:AY34" si="8">AN5/AN25</f>
        <v>#VALUE!</v>
      </c>
      <c r="AO34" s="94" t="e">
        <f t="shared" si="8"/>
        <v>#VALUE!</v>
      </c>
      <c r="AP34" s="94" t="e">
        <f t="shared" si="8"/>
        <v>#VALUE!</v>
      </c>
      <c r="AQ34" s="94" t="e">
        <f t="shared" si="8"/>
        <v>#VALUE!</v>
      </c>
      <c r="AR34" s="94" t="e">
        <f t="shared" si="8"/>
        <v>#VALUE!</v>
      </c>
      <c r="AS34" s="94" t="e">
        <f t="shared" si="8"/>
        <v>#VALUE!</v>
      </c>
      <c r="AT34" s="94" t="e">
        <f t="shared" si="8"/>
        <v>#VALUE!</v>
      </c>
      <c r="AU34" s="94" t="e">
        <f t="shared" si="8"/>
        <v>#VALUE!</v>
      </c>
      <c r="AV34" s="94" t="e">
        <f t="shared" si="8"/>
        <v>#VALUE!</v>
      </c>
      <c r="AW34" s="94" t="e">
        <f t="shared" si="8"/>
        <v>#VALUE!</v>
      </c>
      <c r="AX34" s="94" t="e">
        <f t="shared" si="8"/>
        <v>#VALUE!</v>
      </c>
      <c r="AY34" s="94" t="e">
        <f t="shared" si="8"/>
        <v>#VALUE!</v>
      </c>
      <c r="AZ34" s="94"/>
      <c r="BA34" s="86"/>
      <c r="BB34" s="86"/>
      <c r="BC34" s="86"/>
      <c r="BD34" s="86"/>
      <c r="BE34" s="86"/>
      <c r="BF34" s="94"/>
      <c r="BG34" s="94" t="e">
        <f t="shared" ref="BG34:BR34" si="9">BG5/BG25</f>
        <v>#VALUE!</v>
      </c>
      <c r="BH34" s="94" t="e">
        <f t="shared" si="9"/>
        <v>#VALUE!</v>
      </c>
      <c r="BI34" s="94" t="e">
        <f t="shared" si="9"/>
        <v>#VALUE!</v>
      </c>
      <c r="BJ34" s="94" t="e">
        <f t="shared" si="9"/>
        <v>#VALUE!</v>
      </c>
      <c r="BK34" s="94" t="e">
        <f t="shared" si="9"/>
        <v>#VALUE!</v>
      </c>
      <c r="BL34" s="94" t="e">
        <f t="shared" si="9"/>
        <v>#VALUE!</v>
      </c>
      <c r="BM34" s="94" t="e">
        <f t="shared" si="9"/>
        <v>#VALUE!</v>
      </c>
      <c r="BN34" s="94" t="e">
        <f t="shared" si="9"/>
        <v>#VALUE!</v>
      </c>
      <c r="BO34" s="94" t="e">
        <f t="shared" si="9"/>
        <v>#VALUE!</v>
      </c>
      <c r="BP34" s="94" t="e">
        <f t="shared" si="9"/>
        <v>#VALUE!</v>
      </c>
      <c r="BQ34" s="94" t="e">
        <f t="shared" si="9"/>
        <v>#VALUE!</v>
      </c>
      <c r="BR34" s="94" t="e">
        <f t="shared" si="9"/>
        <v>#VALUE!</v>
      </c>
      <c r="BS34" s="94"/>
      <c r="BT34" s="86"/>
      <c r="BU34" s="86"/>
      <c r="BV34" s="86"/>
      <c r="BW34" s="86"/>
      <c r="BX34" s="86"/>
      <c r="BY34" s="94"/>
      <c r="BZ34" s="94" t="e">
        <f t="shared" ref="BZ34:CK34" si="10">BZ5/BZ25</f>
        <v>#VALUE!</v>
      </c>
      <c r="CA34" s="94" t="e">
        <f t="shared" si="10"/>
        <v>#VALUE!</v>
      </c>
      <c r="CB34" s="94" t="e">
        <f t="shared" si="10"/>
        <v>#VALUE!</v>
      </c>
      <c r="CC34" s="94" t="e">
        <f t="shared" si="10"/>
        <v>#VALUE!</v>
      </c>
      <c r="CD34" s="94" t="e">
        <f t="shared" si="10"/>
        <v>#VALUE!</v>
      </c>
      <c r="CE34" s="94" t="e">
        <f t="shared" si="10"/>
        <v>#VALUE!</v>
      </c>
      <c r="CF34" s="94" t="e">
        <f t="shared" si="10"/>
        <v>#VALUE!</v>
      </c>
      <c r="CG34" s="94" t="e">
        <f t="shared" si="10"/>
        <v>#VALUE!</v>
      </c>
      <c r="CH34" s="94" t="e">
        <f t="shared" si="10"/>
        <v>#VALUE!</v>
      </c>
      <c r="CI34" s="94" t="e">
        <f t="shared" si="10"/>
        <v>#VALUE!</v>
      </c>
      <c r="CJ34" s="94" t="e">
        <f t="shared" si="10"/>
        <v>#VALUE!</v>
      </c>
      <c r="CK34" s="94" t="e">
        <f t="shared" si="10"/>
        <v>#VALUE!</v>
      </c>
      <c r="CL34" s="94"/>
      <c r="CM34" s="86"/>
      <c r="CN34" s="86"/>
      <c r="CO34" s="86"/>
      <c r="CP34" s="86"/>
      <c r="CQ34" s="86"/>
      <c r="CR34" s="94"/>
      <c r="CS34" s="94" t="e">
        <f t="shared" ref="CS34:DD34" si="11">CS5/CS25</f>
        <v>#VALUE!</v>
      </c>
      <c r="CT34" s="94" t="e">
        <f t="shared" si="11"/>
        <v>#VALUE!</v>
      </c>
      <c r="CU34" s="94" t="e">
        <f t="shared" si="11"/>
        <v>#VALUE!</v>
      </c>
      <c r="CV34" s="94" t="e">
        <f t="shared" si="11"/>
        <v>#VALUE!</v>
      </c>
      <c r="CW34" s="94" t="e">
        <f t="shared" si="11"/>
        <v>#VALUE!</v>
      </c>
      <c r="CX34" s="94" t="e">
        <f t="shared" si="11"/>
        <v>#VALUE!</v>
      </c>
      <c r="CY34" s="94" t="e">
        <f t="shared" si="11"/>
        <v>#VALUE!</v>
      </c>
      <c r="CZ34" s="94" t="e">
        <f t="shared" si="11"/>
        <v>#VALUE!</v>
      </c>
      <c r="DA34" s="94" t="e">
        <f t="shared" si="11"/>
        <v>#VALUE!</v>
      </c>
      <c r="DB34" s="94" t="e">
        <f t="shared" si="11"/>
        <v>#VALUE!</v>
      </c>
      <c r="DC34" s="94" t="e">
        <f t="shared" si="11"/>
        <v>#VALUE!</v>
      </c>
      <c r="DD34" s="94" t="e">
        <f t="shared" si="11"/>
        <v>#VALUE!</v>
      </c>
      <c r="DE34" s="94"/>
      <c r="DF34" s="86"/>
      <c r="DG34" s="86"/>
      <c r="DH34" s="86"/>
      <c r="DI34" s="86"/>
      <c r="DJ34" s="86"/>
    </row>
    <row r="35" spans="1:114">
      <c r="A35" s="94"/>
      <c r="B35" s="94" t="e">
        <f t="shared" si="6"/>
        <v>#VALUE!</v>
      </c>
      <c r="C35" s="94" t="e">
        <f t="shared" si="6"/>
        <v>#VALUE!</v>
      </c>
      <c r="D35" s="94" t="e">
        <f t="shared" si="6"/>
        <v>#VALUE!</v>
      </c>
      <c r="E35" s="94" t="e">
        <f t="shared" si="6"/>
        <v>#VALUE!</v>
      </c>
      <c r="F35" s="94" t="e">
        <f t="shared" si="6"/>
        <v>#VALUE!</v>
      </c>
      <c r="G35" s="94" t="e">
        <f t="shared" si="6"/>
        <v>#VALUE!</v>
      </c>
      <c r="H35" s="94" t="e">
        <f t="shared" si="6"/>
        <v>#VALUE!</v>
      </c>
      <c r="I35" s="94" t="e">
        <f t="shared" si="6"/>
        <v>#VALUE!</v>
      </c>
      <c r="J35" s="94" t="e">
        <f t="shared" si="6"/>
        <v>#VALUE!</v>
      </c>
      <c r="K35" s="94" t="e">
        <f t="shared" si="6"/>
        <v>#VALUE!</v>
      </c>
      <c r="L35" s="94" t="e">
        <f t="shared" si="6"/>
        <v>#VALUE!</v>
      </c>
      <c r="M35" s="94" t="e">
        <f t="shared" si="6"/>
        <v>#VALUE!</v>
      </c>
      <c r="N35" s="94"/>
      <c r="O35" s="86"/>
      <c r="P35" s="86"/>
      <c r="Q35" s="86"/>
      <c r="R35" s="86"/>
      <c r="S35" s="86"/>
      <c r="T35" s="94"/>
      <c r="U35" s="94" t="e">
        <f t="shared" ref="U35:AF35" si="12">U6/U26</f>
        <v>#VALUE!</v>
      </c>
      <c r="V35" s="94" t="e">
        <f t="shared" si="12"/>
        <v>#VALUE!</v>
      </c>
      <c r="W35" s="94" t="e">
        <f t="shared" si="12"/>
        <v>#VALUE!</v>
      </c>
      <c r="X35" s="94" t="e">
        <f t="shared" si="12"/>
        <v>#VALUE!</v>
      </c>
      <c r="Y35" s="94" t="e">
        <f t="shared" si="12"/>
        <v>#VALUE!</v>
      </c>
      <c r="Z35" s="94" t="e">
        <f t="shared" si="12"/>
        <v>#VALUE!</v>
      </c>
      <c r="AA35" s="94" t="e">
        <f t="shared" si="12"/>
        <v>#VALUE!</v>
      </c>
      <c r="AB35" s="94" t="e">
        <f t="shared" si="12"/>
        <v>#VALUE!</v>
      </c>
      <c r="AC35" s="94" t="e">
        <f t="shared" si="12"/>
        <v>#VALUE!</v>
      </c>
      <c r="AD35" s="94" t="e">
        <f t="shared" si="12"/>
        <v>#VALUE!</v>
      </c>
      <c r="AE35" s="94" t="e">
        <f t="shared" si="12"/>
        <v>#VALUE!</v>
      </c>
      <c r="AF35" s="94" t="e">
        <f t="shared" si="12"/>
        <v>#VALUE!</v>
      </c>
      <c r="AG35" s="94"/>
      <c r="AH35" s="86"/>
      <c r="AI35" s="86"/>
      <c r="AJ35" s="86"/>
      <c r="AK35" s="86"/>
      <c r="AL35" s="86"/>
      <c r="AM35" s="94"/>
      <c r="AN35" s="94" t="e">
        <f t="shared" ref="AN35:AY35" si="13">AN6/AN26</f>
        <v>#VALUE!</v>
      </c>
      <c r="AO35" s="94" t="e">
        <f t="shared" si="13"/>
        <v>#VALUE!</v>
      </c>
      <c r="AP35" s="94" t="e">
        <f t="shared" si="13"/>
        <v>#VALUE!</v>
      </c>
      <c r="AQ35" s="94" t="e">
        <f t="shared" si="13"/>
        <v>#VALUE!</v>
      </c>
      <c r="AR35" s="94" t="e">
        <f t="shared" si="13"/>
        <v>#VALUE!</v>
      </c>
      <c r="AS35" s="94" t="e">
        <f t="shared" si="13"/>
        <v>#VALUE!</v>
      </c>
      <c r="AT35" s="94" t="e">
        <f t="shared" si="13"/>
        <v>#VALUE!</v>
      </c>
      <c r="AU35" s="94" t="e">
        <f t="shared" si="13"/>
        <v>#VALUE!</v>
      </c>
      <c r="AV35" s="94" t="e">
        <f t="shared" si="13"/>
        <v>#VALUE!</v>
      </c>
      <c r="AW35" s="94" t="e">
        <f t="shared" si="13"/>
        <v>#VALUE!</v>
      </c>
      <c r="AX35" s="94" t="e">
        <f t="shared" si="13"/>
        <v>#VALUE!</v>
      </c>
      <c r="AY35" s="94" t="e">
        <f t="shared" si="13"/>
        <v>#VALUE!</v>
      </c>
      <c r="AZ35" s="94"/>
      <c r="BA35" s="86"/>
      <c r="BB35" s="86"/>
      <c r="BC35" s="86"/>
      <c r="BD35" s="86"/>
      <c r="BE35" s="86"/>
      <c r="BF35" s="94"/>
      <c r="BG35" s="94" t="e">
        <f t="shared" ref="BG35:BR35" si="14">BG6/BG26</f>
        <v>#VALUE!</v>
      </c>
      <c r="BH35" s="94" t="e">
        <f t="shared" si="14"/>
        <v>#VALUE!</v>
      </c>
      <c r="BI35" s="94" t="e">
        <f t="shared" si="14"/>
        <v>#VALUE!</v>
      </c>
      <c r="BJ35" s="94" t="e">
        <f t="shared" si="14"/>
        <v>#VALUE!</v>
      </c>
      <c r="BK35" s="94" t="e">
        <f t="shared" si="14"/>
        <v>#VALUE!</v>
      </c>
      <c r="BL35" s="94" t="e">
        <f t="shared" si="14"/>
        <v>#VALUE!</v>
      </c>
      <c r="BM35" s="94" t="e">
        <f t="shared" si="14"/>
        <v>#VALUE!</v>
      </c>
      <c r="BN35" s="94" t="e">
        <f t="shared" si="14"/>
        <v>#VALUE!</v>
      </c>
      <c r="BO35" s="94" t="e">
        <f t="shared" si="14"/>
        <v>#VALUE!</v>
      </c>
      <c r="BP35" s="94" t="e">
        <f t="shared" si="14"/>
        <v>#VALUE!</v>
      </c>
      <c r="BQ35" s="94" t="e">
        <f t="shared" si="14"/>
        <v>#VALUE!</v>
      </c>
      <c r="BR35" s="94" t="e">
        <f t="shared" si="14"/>
        <v>#VALUE!</v>
      </c>
      <c r="BS35" s="94"/>
      <c r="BT35" s="86"/>
      <c r="BU35" s="86"/>
      <c r="BV35" s="86"/>
      <c r="BW35" s="86"/>
      <c r="BX35" s="86"/>
      <c r="BY35" s="94"/>
      <c r="BZ35" s="94" t="e">
        <f t="shared" ref="BZ35:CK35" si="15">BZ6/BZ26</f>
        <v>#VALUE!</v>
      </c>
      <c r="CA35" s="94" t="e">
        <f t="shared" si="15"/>
        <v>#VALUE!</v>
      </c>
      <c r="CB35" s="94" t="e">
        <f t="shared" si="15"/>
        <v>#VALUE!</v>
      </c>
      <c r="CC35" s="94" t="e">
        <f t="shared" si="15"/>
        <v>#VALUE!</v>
      </c>
      <c r="CD35" s="94" t="e">
        <f t="shared" si="15"/>
        <v>#VALUE!</v>
      </c>
      <c r="CE35" s="94" t="e">
        <f t="shared" si="15"/>
        <v>#VALUE!</v>
      </c>
      <c r="CF35" s="94" t="e">
        <f t="shared" si="15"/>
        <v>#VALUE!</v>
      </c>
      <c r="CG35" s="94" t="e">
        <f t="shared" si="15"/>
        <v>#VALUE!</v>
      </c>
      <c r="CH35" s="94" t="e">
        <f t="shared" si="15"/>
        <v>#VALUE!</v>
      </c>
      <c r="CI35" s="94" t="e">
        <f t="shared" si="15"/>
        <v>#VALUE!</v>
      </c>
      <c r="CJ35" s="94" t="e">
        <f t="shared" si="15"/>
        <v>#VALUE!</v>
      </c>
      <c r="CK35" s="94" t="e">
        <f t="shared" si="15"/>
        <v>#VALUE!</v>
      </c>
      <c r="CL35" s="94"/>
      <c r="CM35" s="86"/>
      <c r="CN35" s="86"/>
      <c r="CO35" s="86"/>
      <c r="CP35" s="86"/>
      <c r="CQ35" s="86"/>
      <c r="CR35" s="94"/>
      <c r="CS35" s="94" t="e">
        <f t="shared" ref="CS35:DD35" si="16">CS6/CS26</f>
        <v>#VALUE!</v>
      </c>
      <c r="CT35" s="94" t="e">
        <f t="shared" si="16"/>
        <v>#VALUE!</v>
      </c>
      <c r="CU35" s="94" t="e">
        <f t="shared" si="16"/>
        <v>#VALUE!</v>
      </c>
      <c r="CV35" s="94" t="e">
        <f t="shared" si="16"/>
        <v>#VALUE!</v>
      </c>
      <c r="CW35" s="94" t="e">
        <f t="shared" si="16"/>
        <v>#VALUE!</v>
      </c>
      <c r="CX35" s="94" t="e">
        <f t="shared" si="16"/>
        <v>#VALUE!</v>
      </c>
      <c r="CY35" s="94" t="e">
        <f t="shared" si="16"/>
        <v>#VALUE!</v>
      </c>
      <c r="CZ35" s="94" t="e">
        <f t="shared" si="16"/>
        <v>#VALUE!</v>
      </c>
      <c r="DA35" s="94" t="e">
        <f t="shared" si="16"/>
        <v>#VALUE!</v>
      </c>
      <c r="DB35" s="94" t="e">
        <f t="shared" si="16"/>
        <v>#VALUE!</v>
      </c>
      <c r="DC35" s="94" t="e">
        <f t="shared" si="16"/>
        <v>#VALUE!</v>
      </c>
      <c r="DD35" s="94" t="e">
        <f t="shared" si="16"/>
        <v>#VALUE!</v>
      </c>
      <c r="DE35" s="94"/>
      <c r="DF35" s="86"/>
      <c r="DG35" s="86"/>
      <c r="DH35" s="86"/>
      <c r="DI35" s="86"/>
      <c r="DJ35" s="86"/>
    </row>
    <row r="36" spans="1:114">
      <c r="A36" s="94"/>
      <c r="B36" s="94" t="e">
        <f t="shared" si="6"/>
        <v>#VALUE!</v>
      </c>
      <c r="C36" s="94" t="e">
        <f t="shared" si="6"/>
        <v>#VALUE!</v>
      </c>
      <c r="D36" s="94" t="e">
        <f t="shared" si="6"/>
        <v>#VALUE!</v>
      </c>
      <c r="E36" s="94" t="e">
        <f t="shared" si="6"/>
        <v>#VALUE!</v>
      </c>
      <c r="F36" s="94" t="e">
        <f t="shared" si="6"/>
        <v>#VALUE!</v>
      </c>
      <c r="G36" s="94" t="e">
        <f t="shared" si="6"/>
        <v>#VALUE!</v>
      </c>
      <c r="H36" s="94" t="e">
        <f t="shared" si="6"/>
        <v>#VALUE!</v>
      </c>
      <c r="I36" s="94" t="e">
        <f t="shared" si="6"/>
        <v>#VALUE!</v>
      </c>
      <c r="J36" s="94" t="e">
        <f t="shared" si="6"/>
        <v>#VALUE!</v>
      </c>
      <c r="K36" s="94" t="e">
        <f t="shared" si="6"/>
        <v>#VALUE!</v>
      </c>
      <c r="L36" s="94" t="e">
        <f t="shared" si="6"/>
        <v>#VALUE!</v>
      </c>
      <c r="M36" s="94" t="e">
        <f t="shared" si="6"/>
        <v>#VALUE!</v>
      </c>
      <c r="N36" s="94"/>
      <c r="O36" s="86"/>
      <c r="P36" s="86"/>
      <c r="Q36" s="86"/>
      <c r="R36" s="86"/>
      <c r="S36" s="86"/>
      <c r="T36" s="94"/>
      <c r="U36" s="94" t="e">
        <f t="shared" ref="U36:AF36" si="17">U7/U27</f>
        <v>#VALUE!</v>
      </c>
      <c r="V36" s="94" t="e">
        <f t="shared" si="17"/>
        <v>#VALUE!</v>
      </c>
      <c r="W36" s="94" t="e">
        <f t="shared" si="17"/>
        <v>#VALUE!</v>
      </c>
      <c r="X36" s="94" t="e">
        <f t="shared" si="17"/>
        <v>#VALUE!</v>
      </c>
      <c r="Y36" s="94" t="e">
        <f t="shared" si="17"/>
        <v>#VALUE!</v>
      </c>
      <c r="Z36" s="94" t="e">
        <f t="shared" si="17"/>
        <v>#VALUE!</v>
      </c>
      <c r="AA36" s="94" t="e">
        <f t="shared" si="17"/>
        <v>#VALUE!</v>
      </c>
      <c r="AB36" s="94" t="e">
        <f t="shared" si="17"/>
        <v>#VALUE!</v>
      </c>
      <c r="AC36" s="94" t="e">
        <f t="shared" si="17"/>
        <v>#VALUE!</v>
      </c>
      <c r="AD36" s="94" t="e">
        <f t="shared" si="17"/>
        <v>#VALUE!</v>
      </c>
      <c r="AE36" s="94" t="e">
        <f t="shared" si="17"/>
        <v>#VALUE!</v>
      </c>
      <c r="AF36" s="94" t="e">
        <f t="shared" si="17"/>
        <v>#VALUE!</v>
      </c>
      <c r="AG36" s="94"/>
      <c r="AH36" s="86"/>
      <c r="AI36" s="86"/>
      <c r="AJ36" s="86"/>
      <c r="AK36" s="86"/>
      <c r="AL36" s="86"/>
      <c r="AM36" s="94"/>
      <c r="AN36" s="94" t="e">
        <f t="shared" ref="AN36:AY36" si="18">AN7/AN27</f>
        <v>#VALUE!</v>
      </c>
      <c r="AO36" s="94" t="e">
        <f t="shared" si="18"/>
        <v>#VALUE!</v>
      </c>
      <c r="AP36" s="94" t="e">
        <f t="shared" si="18"/>
        <v>#VALUE!</v>
      </c>
      <c r="AQ36" s="94" t="e">
        <f t="shared" si="18"/>
        <v>#VALUE!</v>
      </c>
      <c r="AR36" s="94" t="e">
        <f t="shared" si="18"/>
        <v>#VALUE!</v>
      </c>
      <c r="AS36" s="94" t="e">
        <f t="shared" si="18"/>
        <v>#VALUE!</v>
      </c>
      <c r="AT36" s="94" t="e">
        <f t="shared" si="18"/>
        <v>#VALUE!</v>
      </c>
      <c r="AU36" s="94" t="e">
        <f t="shared" si="18"/>
        <v>#VALUE!</v>
      </c>
      <c r="AV36" s="94" t="e">
        <f t="shared" si="18"/>
        <v>#VALUE!</v>
      </c>
      <c r="AW36" s="94" t="e">
        <f t="shared" si="18"/>
        <v>#VALUE!</v>
      </c>
      <c r="AX36" s="94" t="e">
        <f t="shared" si="18"/>
        <v>#VALUE!</v>
      </c>
      <c r="AY36" s="94" t="e">
        <f t="shared" si="18"/>
        <v>#VALUE!</v>
      </c>
      <c r="AZ36" s="94"/>
      <c r="BA36" s="86"/>
      <c r="BB36" s="86"/>
      <c r="BC36" s="86"/>
      <c r="BD36" s="86"/>
      <c r="BE36" s="86"/>
      <c r="BF36" s="94"/>
      <c r="BG36" s="94" t="e">
        <f t="shared" ref="BG36:BR36" si="19">BG7/BG27</f>
        <v>#VALUE!</v>
      </c>
      <c r="BH36" s="94" t="e">
        <f t="shared" si="19"/>
        <v>#VALUE!</v>
      </c>
      <c r="BI36" s="94" t="e">
        <f t="shared" si="19"/>
        <v>#VALUE!</v>
      </c>
      <c r="BJ36" s="94" t="e">
        <f t="shared" si="19"/>
        <v>#VALUE!</v>
      </c>
      <c r="BK36" s="94" t="e">
        <f t="shared" si="19"/>
        <v>#VALUE!</v>
      </c>
      <c r="BL36" s="94" t="e">
        <f t="shared" si="19"/>
        <v>#VALUE!</v>
      </c>
      <c r="BM36" s="94" t="e">
        <f t="shared" si="19"/>
        <v>#VALUE!</v>
      </c>
      <c r="BN36" s="94" t="e">
        <f t="shared" si="19"/>
        <v>#VALUE!</v>
      </c>
      <c r="BO36" s="94" t="e">
        <f t="shared" si="19"/>
        <v>#VALUE!</v>
      </c>
      <c r="BP36" s="94" t="e">
        <f t="shared" si="19"/>
        <v>#VALUE!</v>
      </c>
      <c r="BQ36" s="94" t="e">
        <f t="shared" si="19"/>
        <v>#VALUE!</v>
      </c>
      <c r="BR36" s="94" t="e">
        <f t="shared" si="19"/>
        <v>#VALUE!</v>
      </c>
      <c r="BS36" s="94"/>
      <c r="BT36" s="86"/>
      <c r="BU36" s="86"/>
      <c r="BV36" s="86"/>
      <c r="BW36" s="86"/>
      <c r="BX36" s="86"/>
      <c r="BY36" s="94"/>
      <c r="BZ36" s="94" t="e">
        <f t="shared" ref="BZ36:CK36" si="20">BZ7/BZ27</f>
        <v>#VALUE!</v>
      </c>
      <c r="CA36" s="94" t="e">
        <f t="shared" si="20"/>
        <v>#VALUE!</v>
      </c>
      <c r="CB36" s="94" t="e">
        <f t="shared" si="20"/>
        <v>#VALUE!</v>
      </c>
      <c r="CC36" s="94" t="e">
        <f t="shared" si="20"/>
        <v>#VALUE!</v>
      </c>
      <c r="CD36" s="94" t="e">
        <f t="shared" si="20"/>
        <v>#VALUE!</v>
      </c>
      <c r="CE36" s="94" t="e">
        <f t="shared" si="20"/>
        <v>#VALUE!</v>
      </c>
      <c r="CF36" s="94" t="e">
        <f t="shared" si="20"/>
        <v>#VALUE!</v>
      </c>
      <c r="CG36" s="94" t="e">
        <f t="shared" si="20"/>
        <v>#VALUE!</v>
      </c>
      <c r="CH36" s="94" t="e">
        <f t="shared" si="20"/>
        <v>#VALUE!</v>
      </c>
      <c r="CI36" s="94" t="e">
        <f t="shared" si="20"/>
        <v>#VALUE!</v>
      </c>
      <c r="CJ36" s="94" t="e">
        <f t="shared" si="20"/>
        <v>#VALUE!</v>
      </c>
      <c r="CK36" s="94" t="e">
        <f t="shared" si="20"/>
        <v>#VALUE!</v>
      </c>
      <c r="CL36" s="94"/>
      <c r="CM36" s="86"/>
      <c r="CN36" s="86"/>
      <c r="CO36" s="86"/>
      <c r="CP36" s="86"/>
      <c r="CQ36" s="86"/>
      <c r="CR36" s="94"/>
      <c r="CS36" s="94" t="e">
        <f t="shared" ref="CS36:DD36" si="21">CS7/CS27</f>
        <v>#VALUE!</v>
      </c>
      <c r="CT36" s="94" t="e">
        <f t="shared" si="21"/>
        <v>#VALUE!</v>
      </c>
      <c r="CU36" s="94" t="e">
        <f t="shared" si="21"/>
        <v>#VALUE!</v>
      </c>
      <c r="CV36" s="94" t="e">
        <f t="shared" si="21"/>
        <v>#VALUE!</v>
      </c>
      <c r="CW36" s="94" t="e">
        <f t="shared" si="21"/>
        <v>#VALUE!</v>
      </c>
      <c r="CX36" s="94" t="e">
        <f t="shared" si="21"/>
        <v>#VALUE!</v>
      </c>
      <c r="CY36" s="94" t="e">
        <f t="shared" si="21"/>
        <v>#VALUE!</v>
      </c>
      <c r="CZ36" s="94" t="e">
        <f t="shared" si="21"/>
        <v>#VALUE!</v>
      </c>
      <c r="DA36" s="94" t="e">
        <f t="shared" si="21"/>
        <v>#VALUE!</v>
      </c>
      <c r="DB36" s="94" t="e">
        <f t="shared" si="21"/>
        <v>#VALUE!</v>
      </c>
      <c r="DC36" s="94" t="e">
        <f t="shared" si="21"/>
        <v>#VALUE!</v>
      </c>
      <c r="DD36" s="94" t="e">
        <f t="shared" si="21"/>
        <v>#VALUE!</v>
      </c>
      <c r="DE36" s="94"/>
      <c r="DF36" s="86"/>
      <c r="DG36" s="86"/>
      <c r="DH36" s="86"/>
      <c r="DI36" s="86"/>
      <c r="DJ36" s="86"/>
    </row>
    <row r="37" spans="1:114">
      <c r="A37" s="94"/>
      <c r="B37" s="94" t="e">
        <f t="shared" si="6"/>
        <v>#VALUE!</v>
      </c>
      <c r="C37" s="94" t="e">
        <f t="shared" si="6"/>
        <v>#VALUE!</v>
      </c>
      <c r="D37" s="94" t="e">
        <f t="shared" si="6"/>
        <v>#VALUE!</v>
      </c>
      <c r="E37" s="94" t="e">
        <f t="shared" si="6"/>
        <v>#VALUE!</v>
      </c>
      <c r="F37" s="94" t="e">
        <f t="shared" si="6"/>
        <v>#VALUE!</v>
      </c>
      <c r="G37" s="94" t="e">
        <f t="shared" si="6"/>
        <v>#VALUE!</v>
      </c>
      <c r="H37" s="94" t="e">
        <f t="shared" si="6"/>
        <v>#VALUE!</v>
      </c>
      <c r="I37" s="94" t="e">
        <f t="shared" si="6"/>
        <v>#VALUE!</v>
      </c>
      <c r="J37" s="94" t="e">
        <f t="shared" si="6"/>
        <v>#VALUE!</v>
      </c>
      <c r="K37" s="94" t="e">
        <f t="shared" si="6"/>
        <v>#VALUE!</v>
      </c>
      <c r="L37" s="94" t="e">
        <f t="shared" si="6"/>
        <v>#VALUE!</v>
      </c>
      <c r="M37" s="94" t="e">
        <f t="shared" si="6"/>
        <v>#VALUE!</v>
      </c>
      <c r="N37" s="94"/>
      <c r="O37" s="86"/>
      <c r="P37" s="86"/>
      <c r="Q37" s="86"/>
      <c r="R37" s="86"/>
      <c r="S37" s="86"/>
      <c r="T37" s="94"/>
      <c r="U37" s="94" t="e">
        <f t="shared" ref="U37:AF37" si="22">U8/U28</f>
        <v>#VALUE!</v>
      </c>
      <c r="V37" s="94" t="e">
        <f t="shared" si="22"/>
        <v>#VALUE!</v>
      </c>
      <c r="W37" s="94" t="e">
        <f t="shared" si="22"/>
        <v>#VALUE!</v>
      </c>
      <c r="X37" s="94" t="e">
        <f t="shared" si="22"/>
        <v>#VALUE!</v>
      </c>
      <c r="Y37" s="94" t="e">
        <f t="shared" si="22"/>
        <v>#VALUE!</v>
      </c>
      <c r="Z37" s="94" t="e">
        <f t="shared" si="22"/>
        <v>#VALUE!</v>
      </c>
      <c r="AA37" s="94" t="e">
        <f t="shared" si="22"/>
        <v>#VALUE!</v>
      </c>
      <c r="AB37" s="94" t="e">
        <f t="shared" si="22"/>
        <v>#VALUE!</v>
      </c>
      <c r="AC37" s="94" t="e">
        <f t="shared" si="22"/>
        <v>#VALUE!</v>
      </c>
      <c r="AD37" s="94" t="e">
        <f t="shared" si="22"/>
        <v>#VALUE!</v>
      </c>
      <c r="AE37" s="94" t="e">
        <f t="shared" si="22"/>
        <v>#VALUE!</v>
      </c>
      <c r="AF37" s="94" t="e">
        <f t="shared" si="22"/>
        <v>#VALUE!</v>
      </c>
      <c r="AG37" s="94"/>
      <c r="AH37" s="86"/>
      <c r="AI37" s="86"/>
      <c r="AJ37" s="86"/>
      <c r="AK37" s="86"/>
      <c r="AL37" s="86"/>
      <c r="AM37" s="94"/>
      <c r="AN37" s="94" t="e">
        <f t="shared" ref="AN37:AY37" si="23">AN8/AN28</f>
        <v>#VALUE!</v>
      </c>
      <c r="AO37" s="94" t="e">
        <f t="shared" si="23"/>
        <v>#VALUE!</v>
      </c>
      <c r="AP37" s="94" t="e">
        <f t="shared" si="23"/>
        <v>#VALUE!</v>
      </c>
      <c r="AQ37" s="94" t="e">
        <f t="shared" si="23"/>
        <v>#VALUE!</v>
      </c>
      <c r="AR37" s="94" t="e">
        <f t="shared" si="23"/>
        <v>#VALUE!</v>
      </c>
      <c r="AS37" s="94" t="e">
        <f t="shared" si="23"/>
        <v>#VALUE!</v>
      </c>
      <c r="AT37" s="94" t="e">
        <f t="shared" si="23"/>
        <v>#VALUE!</v>
      </c>
      <c r="AU37" s="94" t="e">
        <f t="shared" si="23"/>
        <v>#VALUE!</v>
      </c>
      <c r="AV37" s="94" t="e">
        <f t="shared" si="23"/>
        <v>#VALUE!</v>
      </c>
      <c r="AW37" s="94" t="e">
        <f t="shared" si="23"/>
        <v>#VALUE!</v>
      </c>
      <c r="AX37" s="94" t="e">
        <f t="shared" si="23"/>
        <v>#VALUE!</v>
      </c>
      <c r="AY37" s="94" t="e">
        <f t="shared" si="23"/>
        <v>#VALUE!</v>
      </c>
      <c r="AZ37" s="94"/>
      <c r="BA37" s="86"/>
      <c r="BB37" s="86"/>
      <c r="BC37" s="86"/>
      <c r="BD37" s="86"/>
      <c r="BE37" s="86"/>
      <c r="BF37" s="94"/>
      <c r="BG37" s="94" t="e">
        <f t="shared" ref="BG37:BR37" si="24">BG8/BG28</f>
        <v>#VALUE!</v>
      </c>
      <c r="BH37" s="94" t="e">
        <f t="shared" si="24"/>
        <v>#VALUE!</v>
      </c>
      <c r="BI37" s="94" t="e">
        <f t="shared" si="24"/>
        <v>#VALUE!</v>
      </c>
      <c r="BJ37" s="94" t="e">
        <f t="shared" si="24"/>
        <v>#VALUE!</v>
      </c>
      <c r="BK37" s="94" t="e">
        <f t="shared" si="24"/>
        <v>#VALUE!</v>
      </c>
      <c r="BL37" s="94" t="e">
        <f t="shared" si="24"/>
        <v>#VALUE!</v>
      </c>
      <c r="BM37" s="94" t="e">
        <f t="shared" si="24"/>
        <v>#VALUE!</v>
      </c>
      <c r="BN37" s="94" t="e">
        <f t="shared" si="24"/>
        <v>#VALUE!</v>
      </c>
      <c r="BO37" s="94" t="e">
        <f t="shared" si="24"/>
        <v>#VALUE!</v>
      </c>
      <c r="BP37" s="94" t="e">
        <f t="shared" si="24"/>
        <v>#VALUE!</v>
      </c>
      <c r="BQ37" s="94" t="e">
        <f t="shared" si="24"/>
        <v>#VALUE!</v>
      </c>
      <c r="BR37" s="94" t="e">
        <f t="shared" si="24"/>
        <v>#VALUE!</v>
      </c>
      <c r="BS37" s="94"/>
      <c r="BT37" s="86"/>
      <c r="BU37" s="86"/>
      <c r="BV37" s="86"/>
      <c r="BW37" s="86"/>
      <c r="BX37" s="86"/>
      <c r="BY37" s="94"/>
      <c r="BZ37" s="94" t="e">
        <f t="shared" ref="BZ37:CK37" si="25">BZ8/BZ28</f>
        <v>#VALUE!</v>
      </c>
      <c r="CA37" s="94" t="e">
        <f t="shared" si="25"/>
        <v>#VALUE!</v>
      </c>
      <c r="CB37" s="94" t="e">
        <f t="shared" si="25"/>
        <v>#VALUE!</v>
      </c>
      <c r="CC37" s="94" t="e">
        <f t="shared" si="25"/>
        <v>#VALUE!</v>
      </c>
      <c r="CD37" s="94" t="e">
        <f t="shared" si="25"/>
        <v>#VALUE!</v>
      </c>
      <c r="CE37" s="94" t="e">
        <f t="shared" si="25"/>
        <v>#VALUE!</v>
      </c>
      <c r="CF37" s="94" t="e">
        <f t="shared" si="25"/>
        <v>#VALUE!</v>
      </c>
      <c r="CG37" s="94" t="e">
        <f t="shared" si="25"/>
        <v>#VALUE!</v>
      </c>
      <c r="CH37" s="94" t="e">
        <f t="shared" si="25"/>
        <v>#VALUE!</v>
      </c>
      <c r="CI37" s="94" t="e">
        <f t="shared" si="25"/>
        <v>#VALUE!</v>
      </c>
      <c r="CJ37" s="94" t="e">
        <f t="shared" si="25"/>
        <v>#VALUE!</v>
      </c>
      <c r="CK37" s="94" t="e">
        <f t="shared" si="25"/>
        <v>#VALUE!</v>
      </c>
      <c r="CL37" s="94"/>
      <c r="CM37" s="86"/>
      <c r="CN37" s="86"/>
      <c r="CO37" s="86"/>
      <c r="CP37" s="86"/>
      <c r="CQ37" s="86"/>
      <c r="CR37" s="94"/>
      <c r="CS37" s="94" t="e">
        <f t="shared" ref="CS37:DD37" si="26">CS8/CS28</f>
        <v>#VALUE!</v>
      </c>
      <c r="CT37" s="94" t="e">
        <f t="shared" si="26"/>
        <v>#VALUE!</v>
      </c>
      <c r="CU37" s="94" t="e">
        <f t="shared" si="26"/>
        <v>#VALUE!</v>
      </c>
      <c r="CV37" s="94" t="e">
        <f t="shared" si="26"/>
        <v>#VALUE!</v>
      </c>
      <c r="CW37" s="94" t="e">
        <f t="shared" si="26"/>
        <v>#VALUE!</v>
      </c>
      <c r="CX37" s="94" t="e">
        <f t="shared" si="26"/>
        <v>#VALUE!</v>
      </c>
      <c r="CY37" s="94" t="e">
        <f t="shared" si="26"/>
        <v>#VALUE!</v>
      </c>
      <c r="CZ37" s="94" t="e">
        <f t="shared" si="26"/>
        <v>#VALUE!</v>
      </c>
      <c r="DA37" s="94" t="e">
        <f t="shared" si="26"/>
        <v>#VALUE!</v>
      </c>
      <c r="DB37" s="94" t="e">
        <f t="shared" si="26"/>
        <v>#VALUE!</v>
      </c>
      <c r="DC37" s="94" t="e">
        <f t="shared" si="26"/>
        <v>#VALUE!</v>
      </c>
      <c r="DD37" s="94" t="e">
        <f t="shared" si="26"/>
        <v>#VALUE!</v>
      </c>
      <c r="DE37" s="94"/>
      <c r="DF37" s="86"/>
      <c r="DG37" s="86"/>
      <c r="DH37" s="86"/>
      <c r="DI37" s="86"/>
      <c r="DJ37" s="86"/>
    </row>
    <row r="38" spans="1:114">
      <c r="A38" s="94"/>
      <c r="B38" s="94" t="e">
        <f t="shared" si="6"/>
        <v>#VALUE!</v>
      </c>
      <c r="C38" s="94" t="e">
        <f t="shared" si="6"/>
        <v>#VALUE!</v>
      </c>
      <c r="D38" s="94" t="e">
        <f t="shared" si="6"/>
        <v>#VALUE!</v>
      </c>
      <c r="E38" s="94" t="e">
        <f t="shared" si="6"/>
        <v>#VALUE!</v>
      </c>
      <c r="F38" s="94" t="e">
        <f t="shared" si="6"/>
        <v>#VALUE!</v>
      </c>
      <c r="G38" s="94" t="e">
        <f t="shared" si="6"/>
        <v>#VALUE!</v>
      </c>
      <c r="H38" s="94" t="e">
        <f t="shared" si="6"/>
        <v>#VALUE!</v>
      </c>
      <c r="I38" s="94" t="e">
        <f t="shared" si="6"/>
        <v>#VALUE!</v>
      </c>
      <c r="J38" s="94" t="e">
        <f t="shared" si="6"/>
        <v>#VALUE!</v>
      </c>
      <c r="K38" s="94" t="e">
        <f t="shared" si="6"/>
        <v>#VALUE!</v>
      </c>
      <c r="L38" s="94" t="e">
        <f t="shared" si="6"/>
        <v>#VALUE!</v>
      </c>
      <c r="M38" s="94" t="e">
        <f t="shared" si="6"/>
        <v>#VALUE!</v>
      </c>
      <c r="N38" s="94"/>
      <c r="O38" s="86"/>
      <c r="P38" s="86"/>
      <c r="Q38" s="86"/>
      <c r="R38" s="86"/>
      <c r="S38" s="86"/>
      <c r="T38" s="94"/>
      <c r="U38" s="94" t="e">
        <f t="shared" ref="U38:AF38" si="27">U9/U29</f>
        <v>#VALUE!</v>
      </c>
      <c r="V38" s="94" t="e">
        <f t="shared" si="27"/>
        <v>#VALUE!</v>
      </c>
      <c r="W38" s="94" t="e">
        <f t="shared" si="27"/>
        <v>#VALUE!</v>
      </c>
      <c r="X38" s="94" t="e">
        <f t="shared" si="27"/>
        <v>#VALUE!</v>
      </c>
      <c r="Y38" s="94" t="e">
        <f t="shared" si="27"/>
        <v>#VALUE!</v>
      </c>
      <c r="Z38" s="94" t="e">
        <f t="shared" si="27"/>
        <v>#VALUE!</v>
      </c>
      <c r="AA38" s="94" t="e">
        <f t="shared" si="27"/>
        <v>#VALUE!</v>
      </c>
      <c r="AB38" s="94" t="e">
        <f t="shared" si="27"/>
        <v>#VALUE!</v>
      </c>
      <c r="AC38" s="94" t="e">
        <f t="shared" si="27"/>
        <v>#VALUE!</v>
      </c>
      <c r="AD38" s="94" t="e">
        <f t="shared" si="27"/>
        <v>#VALUE!</v>
      </c>
      <c r="AE38" s="94" t="e">
        <f t="shared" si="27"/>
        <v>#VALUE!</v>
      </c>
      <c r="AF38" s="94" t="e">
        <f t="shared" si="27"/>
        <v>#VALUE!</v>
      </c>
      <c r="AG38" s="94"/>
      <c r="AH38" s="86"/>
      <c r="AI38" s="86"/>
      <c r="AJ38" s="86"/>
      <c r="AK38" s="86"/>
      <c r="AL38" s="86"/>
      <c r="AM38" s="94"/>
      <c r="AN38" s="94" t="e">
        <f t="shared" ref="AN38:AY38" si="28">AN9/AN29</f>
        <v>#VALUE!</v>
      </c>
      <c r="AO38" s="94" t="e">
        <f t="shared" si="28"/>
        <v>#VALUE!</v>
      </c>
      <c r="AP38" s="94" t="e">
        <f t="shared" si="28"/>
        <v>#VALUE!</v>
      </c>
      <c r="AQ38" s="94" t="e">
        <f t="shared" si="28"/>
        <v>#VALUE!</v>
      </c>
      <c r="AR38" s="94" t="e">
        <f t="shared" si="28"/>
        <v>#VALUE!</v>
      </c>
      <c r="AS38" s="94" t="e">
        <f t="shared" si="28"/>
        <v>#VALUE!</v>
      </c>
      <c r="AT38" s="94" t="e">
        <f t="shared" si="28"/>
        <v>#VALUE!</v>
      </c>
      <c r="AU38" s="94" t="e">
        <f t="shared" si="28"/>
        <v>#VALUE!</v>
      </c>
      <c r="AV38" s="94" t="e">
        <f t="shared" si="28"/>
        <v>#VALUE!</v>
      </c>
      <c r="AW38" s="94" t="e">
        <f t="shared" si="28"/>
        <v>#VALUE!</v>
      </c>
      <c r="AX38" s="94" t="e">
        <f t="shared" si="28"/>
        <v>#VALUE!</v>
      </c>
      <c r="AY38" s="94" t="e">
        <f t="shared" si="28"/>
        <v>#VALUE!</v>
      </c>
      <c r="AZ38" s="94"/>
      <c r="BA38" s="86"/>
      <c r="BB38" s="86"/>
      <c r="BC38" s="86"/>
      <c r="BD38" s="86"/>
      <c r="BE38" s="86"/>
      <c r="BF38" s="94"/>
      <c r="BG38" s="94" t="e">
        <f t="shared" ref="BG38:BR38" si="29">BG9/BG29</f>
        <v>#VALUE!</v>
      </c>
      <c r="BH38" s="94" t="e">
        <f t="shared" si="29"/>
        <v>#VALUE!</v>
      </c>
      <c r="BI38" s="94" t="e">
        <f t="shared" si="29"/>
        <v>#VALUE!</v>
      </c>
      <c r="BJ38" s="94" t="e">
        <f t="shared" si="29"/>
        <v>#VALUE!</v>
      </c>
      <c r="BK38" s="94" t="e">
        <f t="shared" si="29"/>
        <v>#VALUE!</v>
      </c>
      <c r="BL38" s="94" t="e">
        <f t="shared" si="29"/>
        <v>#VALUE!</v>
      </c>
      <c r="BM38" s="94" t="e">
        <f t="shared" si="29"/>
        <v>#VALUE!</v>
      </c>
      <c r="BN38" s="94" t="e">
        <f t="shared" si="29"/>
        <v>#VALUE!</v>
      </c>
      <c r="BO38" s="94" t="e">
        <f t="shared" si="29"/>
        <v>#VALUE!</v>
      </c>
      <c r="BP38" s="94" t="e">
        <f t="shared" si="29"/>
        <v>#VALUE!</v>
      </c>
      <c r="BQ38" s="94" t="e">
        <f t="shared" si="29"/>
        <v>#VALUE!</v>
      </c>
      <c r="BR38" s="94" t="e">
        <f t="shared" si="29"/>
        <v>#VALUE!</v>
      </c>
      <c r="BS38" s="94"/>
      <c r="BT38" s="86"/>
      <c r="BU38" s="86"/>
      <c r="BV38" s="86"/>
      <c r="BW38" s="86"/>
      <c r="BX38" s="86"/>
      <c r="BY38" s="94"/>
      <c r="BZ38" s="94" t="e">
        <f t="shared" ref="BZ38:CK38" si="30">BZ9/BZ29</f>
        <v>#VALUE!</v>
      </c>
      <c r="CA38" s="94" t="e">
        <f t="shared" si="30"/>
        <v>#VALUE!</v>
      </c>
      <c r="CB38" s="94" t="e">
        <f t="shared" si="30"/>
        <v>#VALUE!</v>
      </c>
      <c r="CC38" s="94" t="e">
        <f t="shared" si="30"/>
        <v>#VALUE!</v>
      </c>
      <c r="CD38" s="94" t="e">
        <f t="shared" si="30"/>
        <v>#VALUE!</v>
      </c>
      <c r="CE38" s="94" t="e">
        <f t="shared" si="30"/>
        <v>#VALUE!</v>
      </c>
      <c r="CF38" s="94" t="e">
        <f t="shared" si="30"/>
        <v>#VALUE!</v>
      </c>
      <c r="CG38" s="94" t="e">
        <f t="shared" si="30"/>
        <v>#VALUE!</v>
      </c>
      <c r="CH38" s="94" t="e">
        <f t="shared" si="30"/>
        <v>#VALUE!</v>
      </c>
      <c r="CI38" s="94" t="e">
        <f t="shared" si="30"/>
        <v>#VALUE!</v>
      </c>
      <c r="CJ38" s="94" t="e">
        <f t="shared" si="30"/>
        <v>#VALUE!</v>
      </c>
      <c r="CK38" s="94" t="e">
        <f t="shared" si="30"/>
        <v>#VALUE!</v>
      </c>
      <c r="CL38" s="94"/>
      <c r="CM38" s="86"/>
      <c r="CN38" s="86"/>
      <c r="CO38" s="86"/>
      <c r="CP38" s="86"/>
      <c r="CQ38" s="86"/>
      <c r="CR38" s="94"/>
      <c r="CS38" s="94" t="e">
        <f t="shared" ref="CS38:DD38" si="31">CS9/CS29</f>
        <v>#VALUE!</v>
      </c>
      <c r="CT38" s="94" t="e">
        <f t="shared" si="31"/>
        <v>#VALUE!</v>
      </c>
      <c r="CU38" s="94" t="e">
        <f t="shared" si="31"/>
        <v>#VALUE!</v>
      </c>
      <c r="CV38" s="94" t="e">
        <f t="shared" si="31"/>
        <v>#VALUE!</v>
      </c>
      <c r="CW38" s="94" t="e">
        <f t="shared" si="31"/>
        <v>#VALUE!</v>
      </c>
      <c r="CX38" s="94" t="e">
        <f t="shared" si="31"/>
        <v>#VALUE!</v>
      </c>
      <c r="CY38" s="94" t="e">
        <f t="shared" si="31"/>
        <v>#VALUE!</v>
      </c>
      <c r="CZ38" s="94" t="e">
        <f t="shared" si="31"/>
        <v>#VALUE!</v>
      </c>
      <c r="DA38" s="94" t="e">
        <f t="shared" si="31"/>
        <v>#VALUE!</v>
      </c>
      <c r="DB38" s="94" t="e">
        <f t="shared" si="31"/>
        <v>#VALUE!</v>
      </c>
      <c r="DC38" s="94" t="e">
        <f t="shared" si="31"/>
        <v>#VALUE!</v>
      </c>
      <c r="DD38" s="94" t="e">
        <f t="shared" si="31"/>
        <v>#VALUE!</v>
      </c>
      <c r="DE38" s="94"/>
      <c r="DF38" s="86"/>
      <c r="DG38" s="86"/>
      <c r="DH38" s="86"/>
      <c r="DI38" s="86"/>
      <c r="DJ38" s="86"/>
    </row>
    <row r="39" spans="1:114">
      <c r="A39" s="94"/>
      <c r="B39" s="94" t="e">
        <f t="shared" si="6"/>
        <v>#VALUE!</v>
      </c>
      <c r="C39" s="94" t="e">
        <f t="shared" si="6"/>
        <v>#VALUE!</v>
      </c>
      <c r="D39" s="94" t="e">
        <f t="shared" si="6"/>
        <v>#VALUE!</v>
      </c>
      <c r="E39" s="94" t="e">
        <f t="shared" si="6"/>
        <v>#VALUE!</v>
      </c>
      <c r="F39" s="94" t="e">
        <f t="shared" si="6"/>
        <v>#VALUE!</v>
      </c>
      <c r="G39" s="94" t="e">
        <f t="shared" si="6"/>
        <v>#VALUE!</v>
      </c>
      <c r="H39" s="94" t="e">
        <f t="shared" si="6"/>
        <v>#VALUE!</v>
      </c>
      <c r="I39" s="94" t="e">
        <f t="shared" si="6"/>
        <v>#VALUE!</v>
      </c>
      <c r="J39" s="94" t="e">
        <f t="shared" si="6"/>
        <v>#VALUE!</v>
      </c>
      <c r="K39" s="94" t="e">
        <f t="shared" si="6"/>
        <v>#VALUE!</v>
      </c>
      <c r="L39" s="94" t="e">
        <f t="shared" si="6"/>
        <v>#VALUE!</v>
      </c>
      <c r="M39" s="94" t="e">
        <f t="shared" si="6"/>
        <v>#VALUE!</v>
      </c>
      <c r="N39" s="94"/>
      <c r="O39" s="86"/>
      <c r="P39" s="86"/>
      <c r="Q39" s="86"/>
      <c r="R39" s="86"/>
      <c r="S39" s="86"/>
      <c r="T39" s="94"/>
      <c r="U39" s="94" t="e">
        <f t="shared" ref="U39:AF39" si="32">U10/U30</f>
        <v>#VALUE!</v>
      </c>
      <c r="V39" s="94" t="e">
        <f t="shared" si="32"/>
        <v>#VALUE!</v>
      </c>
      <c r="W39" s="94" t="e">
        <f t="shared" si="32"/>
        <v>#VALUE!</v>
      </c>
      <c r="X39" s="94" t="e">
        <f t="shared" si="32"/>
        <v>#VALUE!</v>
      </c>
      <c r="Y39" s="94" t="e">
        <f t="shared" si="32"/>
        <v>#VALUE!</v>
      </c>
      <c r="Z39" s="94" t="e">
        <f t="shared" si="32"/>
        <v>#VALUE!</v>
      </c>
      <c r="AA39" s="94" t="e">
        <f t="shared" si="32"/>
        <v>#VALUE!</v>
      </c>
      <c r="AB39" s="94" t="e">
        <f t="shared" si="32"/>
        <v>#VALUE!</v>
      </c>
      <c r="AC39" s="94" t="e">
        <f t="shared" si="32"/>
        <v>#VALUE!</v>
      </c>
      <c r="AD39" s="94" t="e">
        <f t="shared" si="32"/>
        <v>#VALUE!</v>
      </c>
      <c r="AE39" s="94" t="e">
        <f t="shared" si="32"/>
        <v>#VALUE!</v>
      </c>
      <c r="AF39" s="94" t="e">
        <f t="shared" si="32"/>
        <v>#VALUE!</v>
      </c>
      <c r="AG39" s="94"/>
      <c r="AH39" s="86"/>
      <c r="AI39" s="86"/>
      <c r="AJ39" s="86"/>
      <c r="AK39" s="86"/>
      <c r="AL39" s="86"/>
      <c r="AM39" s="94"/>
      <c r="AN39" s="94" t="e">
        <f t="shared" ref="AN39:AY39" si="33">AN10/AN30</f>
        <v>#VALUE!</v>
      </c>
      <c r="AO39" s="94" t="e">
        <f t="shared" si="33"/>
        <v>#VALUE!</v>
      </c>
      <c r="AP39" s="94" t="e">
        <f t="shared" si="33"/>
        <v>#VALUE!</v>
      </c>
      <c r="AQ39" s="94" t="e">
        <f t="shared" si="33"/>
        <v>#VALUE!</v>
      </c>
      <c r="AR39" s="94" t="e">
        <f t="shared" si="33"/>
        <v>#VALUE!</v>
      </c>
      <c r="AS39" s="94" t="e">
        <f t="shared" si="33"/>
        <v>#VALUE!</v>
      </c>
      <c r="AT39" s="94" t="e">
        <f t="shared" si="33"/>
        <v>#VALUE!</v>
      </c>
      <c r="AU39" s="94" t="e">
        <f t="shared" si="33"/>
        <v>#VALUE!</v>
      </c>
      <c r="AV39" s="94" t="e">
        <f t="shared" si="33"/>
        <v>#VALUE!</v>
      </c>
      <c r="AW39" s="94" t="e">
        <f t="shared" si="33"/>
        <v>#VALUE!</v>
      </c>
      <c r="AX39" s="94" t="e">
        <f t="shared" si="33"/>
        <v>#VALUE!</v>
      </c>
      <c r="AY39" s="94" t="e">
        <f t="shared" si="33"/>
        <v>#VALUE!</v>
      </c>
      <c r="AZ39" s="94"/>
      <c r="BA39" s="86"/>
      <c r="BB39" s="86"/>
      <c r="BC39" s="86"/>
      <c r="BD39" s="86"/>
      <c r="BE39" s="86"/>
      <c r="BF39" s="94"/>
      <c r="BG39" s="94" t="e">
        <f t="shared" ref="BG39:BR39" si="34">BG10/BG30</f>
        <v>#VALUE!</v>
      </c>
      <c r="BH39" s="94" t="e">
        <f t="shared" si="34"/>
        <v>#VALUE!</v>
      </c>
      <c r="BI39" s="94" t="e">
        <f t="shared" si="34"/>
        <v>#VALUE!</v>
      </c>
      <c r="BJ39" s="94" t="e">
        <f t="shared" si="34"/>
        <v>#VALUE!</v>
      </c>
      <c r="BK39" s="94" t="e">
        <f t="shared" si="34"/>
        <v>#VALUE!</v>
      </c>
      <c r="BL39" s="94" t="e">
        <f t="shared" si="34"/>
        <v>#VALUE!</v>
      </c>
      <c r="BM39" s="94" t="e">
        <f t="shared" si="34"/>
        <v>#VALUE!</v>
      </c>
      <c r="BN39" s="94" t="e">
        <f t="shared" si="34"/>
        <v>#VALUE!</v>
      </c>
      <c r="BO39" s="94" t="e">
        <f t="shared" si="34"/>
        <v>#VALUE!</v>
      </c>
      <c r="BP39" s="94" t="e">
        <f t="shared" si="34"/>
        <v>#VALUE!</v>
      </c>
      <c r="BQ39" s="94" t="e">
        <f t="shared" si="34"/>
        <v>#VALUE!</v>
      </c>
      <c r="BR39" s="94" t="e">
        <f t="shared" si="34"/>
        <v>#VALUE!</v>
      </c>
      <c r="BS39" s="94"/>
      <c r="BT39" s="86"/>
      <c r="BU39" s="86"/>
      <c r="BV39" s="86"/>
      <c r="BW39" s="86"/>
      <c r="BX39" s="86"/>
      <c r="BY39" s="94"/>
      <c r="BZ39" s="94" t="e">
        <f t="shared" ref="BZ39:CK39" si="35">BZ10/BZ30</f>
        <v>#VALUE!</v>
      </c>
      <c r="CA39" s="94" t="e">
        <f t="shared" si="35"/>
        <v>#VALUE!</v>
      </c>
      <c r="CB39" s="94" t="e">
        <f t="shared" si="35"/>
        <v>#VALUE!</v>
      </c>
      <c r="CC39" s="94" t="e">
        <f t="shared" si="35"/>
        <v>#VALUE!</v>
      </c>
      <c r="CD39" s="94" t="e">
        <f t="shared" si="35"/>
        <v>#VALUE!</v>
      </c>
      <c r="CE39" s="94" t="e">
        <f t="shared" si="35"/>
        <v>#VALUE!</v>
      </c>
      <c r="CF39" s="94" t="e">
        <f t="shared" si="35"/>
        <v>#VALUE!</v>
      </c>
      <c r="CG39" s="94" t="e">
        <f t="shared" si="35"/>
        <v>#VALUE!</v>
      </c>
      <c r="CH39" s="94" t="e">
        <f t="shared" si="35"/>
        <v>#VALUE!</v>
      </c>
      <c r="CI39" s="94" t="e">
        <f t="shared" si="35"/>
        <v>#VALUE!</v>
      </c>
      <c r="CJ39" s="94" t="e">
        <f t="shared" si="35"/>
        <v>#VALUE!</v>
      </c>
      <c r="CK39" s="94" t="e">
        <f t="shared" si="35"/>
        <v>#VALUE!</v>
      </c>
      <c r="CL39" s="94"/>
      <c r="CM39" s="86"/>
      <c r="CN39" s="86"/>
      <c r="CO39" s="86"/>
      <c r="CP39" s="86"/>
      <c r="CQ39" s="86"/>
      <c r="CR39" s="94"/>
      <c r="CS39" s="94" t="e">
        <f t="shared" ref="CS39:DD39" si="36">CS10/CS30</f>
        <v>#VALUE!</v>
      </c>
      <c r="CT39" s="94" t="e">
        <f t="shared" si="36"/>
        <v>#VALUE!</v>
      </c>
      <c r="CU39" s="94" t="e">
        <f t="shared" si="36"/>
        <v>#VALUE!</v>
      </c>
      <c r="CV39" s="94" t="e">
        <f t="shared" si="36"/>
        <v>#VALUE!</v>
      </c>
      <c r="CW39" s="94" t="e">
        <f t="shared" si="36"/>
        <v>#VALUE!</v>
      </c>
      <c r="CX39" s="94" t="e">
        <f t="shared" si="36"/>
        <v>#VALUE!</v>
      </c>
      <c r="CY39" s="94" t="e">
        <f t="shared" si="36"/>
        <v>#VALUE!</v>
      </c>
      <c r="CZ39" s="94" t="e">
        <f t="shared" si="36"/>
        <v>#VALUE!</v>
      </c>
      <c r="DA39" s="94" t="e">
        <f t="shared" si="36"/>
        <v>#VALUE!</v>
      </c>
      <c r="DB39" s="94" t="e">
        <f t="shared" si="36"/>
        <v>#VALUE!</v>
      </c>
      <c r="DC39" s="94" t="e">
        <f t="shared" si="36"/>
        <v>#VALUE!</v>
      </c>
      <c r="DD39" s="94" t="e">
        <f t="shared" si="36"/>
        <v>#VALUE!</v>
      </c>
      <c r="DE39" s="94"/>
      <c r="DF39" s="86"/>
      <c r="DG39" s="86"/>
      <c r="DH39" s="86"/>
      <c r="DI39" s="86"/>
      <c r="DJ39" s="86"/>
    </row>
    <row r="40" spans="1:114">
      <c r="A40" s="94"/>
      <c r="B40" s="94" t="e">
        <f t="shared" si="6"/>
        <v>#VALUE!</v>
      </c>
      <c r="C40" s="94" t="e">
        <f t="shared" si="6"/>
        <v>#VALUE!</v>
      </c>
      <c r="D40" s="94" t="e">
        <f t="shared" si="6"/>
        <v>#VALUE!</v>
      </c>
      <c r="E40" s="94" t="e">
        <f t="shared" si="6"/>
        <v>#VALUE!</v>
      </c>
      <c r="F40" s="94" t="e">
        <f t="shared" si="6"/>
        <v>#VALUE!</v>
      </c>
      <c r="G40" s="94" t="e">
        <f t="shared" si="6"/>
        <v>#VALUE!</v>
      </c>
      <c r="H40" s="94" t="e">
        <f t="shared" si="6"/>
        <v>#VALUE!</v>
      </c>
      <c r="I40" s="94" t="e">
        <f t="shared" si="6"/>
        <v>#VALUE!</v>
      </c>
      <c r="J40" s="94" t="e">
        <f t="shared" si="6"/>
        <v>#VALUE!</v>
      </c>
      <c r="K40" s="94" t="e">
        <f t="shared" si="6"/>
        <v>#VALUE!</v>
      </c>
      <c r="L40" s="94" t="e">
        <f t="shared" si="6"/>
        <v>#VALUE!</v>
      </c>
      <c r="M40" s="94" t="e">
        <f t="shared" si="6"/>
        <v>#VALUE!</v>
      </c>
      <c r="N40" s="94"/>
      <c r="O40" s="86"/>
      <c r="P40" s="86"/>
      <c r="Q40" s="86"/>
      <c r="R40" s="86"/>
      <c r="S40" s="86"/>
      <c r="T40" s="94"/>
      <c r="U40" s="94" t="e">
        <f t="shared" ref="U40:AF40" si="37">U11/U31</f>
        <v>#VALUE!</v>
      </c>
      <c r="V40" s="94" t="e">
        <f t="shared" si="37"/>
        <v>#VALUE!</v>
      </c>
      <c r="W40" s="94" t="e">
        <f t="shared" si="37"/>
        <v>#VALUE!</v>
      </c>
      <c r="X40" s="94" t="e">
        <f t="shared" si="37"/>
        <v>#VALUE!</v>
      </c>
      <c r="Y40" s="94" t="e">
        <f t="shared" si="37"/>
        <v>#VALUE!</v>
      </c>
      <c r="Z40" s="94" t="e">
        <f t="shared" si="37"/>
        <v>#VALUE!</v>
      </c>
      <c r="AA40" s="94" t="e">
        <f t="shared" si="37"/>
        <v>#VALUE!</v>
      </c>
      <c r="AB40" s="94" t="e">
        <f t="shared" si="37"/>
        <v>#VALUE!</v>
      </c>
      <c r="AC40" s="94" t="e">
        <f t="shared" si="37"/>
        <v>#VALUE!</v>
      </c>
      <c r="AD40" s="94" t="e">
        <f t="shared" si="37"/>
        <v>#VALUE!</v>
      </c>
      <c r="AE40" s="94" t="e">
        <f t="shared" si="37"/>
        <v>#VALUE!</v>
      </c>
      <c r="AF40" s="94" t="e">
        <f t="shared" si="37"/>
        <v>#VALUE!</v>
      </c>
      <c r="AG40" s="94"/>
      <c r="AH40" s="86"/>
      <c r="AI40" s="86"/>
      <c r="AJ40" s="86"/>
      <c r="AK40" s="86"/>
      <c r="AL40" s="86"/>
      <c r="AM40" s="94"/>
      <c r="AN40" s="94" t="e">
        <f t="shared" ref="AN40:AY40" si="38">AN11/AN31</f>
        <v>#VALUE!</v>
      </c>
      <c r="AO40" s="94" t="e">
        <f t="shared" si="38"/>
        <v>#VALUE!</v>
      </c>
      <c r="AP40" s="94" t="e">
        <f t="shared" si="38"/>
        <v>#VALUE!</v>
      </c>
      <c r="AQ40" s="94" t="e">
        <f t="shared" si="38"/>
        <v>#VALUE!</v>
      </c>
      <c r="AR40" s="94" t="e">
        <f t="shared" si="38"/>
        <v>#VALUE!</v>
      </c>
      <c r="AS40" s="94" t="e">
        <f t="shared" si="38"/>
        <v>#VALUE!</v>
      </c>
      <c r="AT40" s="94" t="e">
        <f t="shared" si="38"/>
        <v>#VALUE!</v>
      </c>
      <c r="AU40" s="94" t="e">
        <f t="shared" si="38"/>
        <v>#VALUE!</v>
      </c>
      <c r="AV40" s="94" t="e">
        <f t="shared" si="38"/>
        <v>#VALUE!</v>
      </c>
      <c r="AW40" s="94" t="e">
        <f t="shared" si="38"/>
        <v>#VALUE!</v>
      </c>
      <c r="AX40" s="94" t="e">
        <f t="shared" si="38"/>
        <v>#VALUE!</v>
      </c>
      <c r="AY40" s="94" t="e">
        <f t="shared" si="38"/>
        <v>#VALUE!</v>
      </c>
      <c r="AZ40" s="94"/>
      <c r="BA40" s="86"/>
      <c r="BB40" s="86"/>
      <c r="BC40" s="86"/>
      <c r="BD40" s="86"/>
      <c r="BE40" s="86"/>
      <c r="BF40" s="94"/>
      <c r="BG40" s="94" t="e">
        <f t="shared" ref="BG40:BR40" si="39">BG11/BG31</f>
        <v>#VALUE!</v>
      </c>
      <c r="BH40" s="94" t="e">
        <f t="shared" si="39"/>
        <v>#VALUE!</v>
      </c>
      <c r="BI40" s="94" t="e">
        <f t="shared" si="39"/>
        <v>#VALUE!</v>
      </c>
      <c r="BJ40" s="94" t="e">
        <f t="shared" si="39"/>
        <v>#VALUE!</v>
      </c>
      <c r="BK40" s="94" t="e">
        <f t="shared" si="39"/>
        <v>#VALUE!</v>
      </c>
      <c r="BL40" s="94" t="e">
        <f t="shared" si="39"/>
        <v>#VALUE!</v>
      </c>
      <c r="BM40" s="94" t="e">
        <f t="shared" si="39"/>
        <v>#VALUE!</v>
      </c>
      <c r="BN40" s="94" t="e">
        <f t="shared" si="39"/>
        <v>#VALUE!</v>
      </c>
      <c r="BO40" s="94" t="e">
        <f t="shared" si="39"/>
        <v>#VALUE!</v>
      </c>
      <c r="BP40" s="94" t="e">
        <f t="shared" si="39"/>
        <v>#VALUE!</v>
      </c>
      <c r="BQ40" s="94" t="e">
        <f t="shared" si="39"/>
        <v>#VALUE!</v>
      </c>
      <c r="BR40" s="94" t="e">
        <f t="shared" si="39"/>
        <v>#VALUE!</v>
      </c>
      <c r="BS40" s="94"/>
      <c r="BT40" s="86"/>
      <c r="BU40" s="86"/>
      <c r="BV40" s="86"/>
      <c r="BW40" s="86"/>
      <c r="BX40" s="86"/>
      <c r="BY40" s="94"/>
      <c r="BZ40" s="94" t="e">
        <f t="shared" ref="BZ40:CK40" si="40">BZ11/BZ31</f>
        <v>#VALUE!</v>
      </c>
      <c r="CA40" s="94" t="e">
        <f t="shared" si="40"/>
        <v>#VALUE!</v>
      </c>
      <c r="CB40" s="94" t="e">
        <f t="shared" si="40"/>
        <v>#VALUE!</v>
      </c>
      <c r="CC40" s="94" t="e">
        <f t="shared" si="40"/>
        <v>#VALUE!</v>
      </c>
      <c r="CD40" s="94" t="e">
        <f t="shared" si="40"/>
        <v>#VALUE!</v>
      </c>
      <c r="CE40" s="94" t="e">
        <f t="shared" si="40"/>
        <v>#VALUE!</v>
      </c>
      <c r="CF40" s="94" t="e">
        <f t="shared" si="40"/>
        <v>#VALUE!</v>
      </c>
      <c r="CG40" s="94" t="e">
        <f t="shared" si="40"/>
        <v>#VALUE!</v>
      </c>
      <c r="CH40" s="94" t="e">
        <f t="shared" si="40"/>
        <v>#VALUE!</v>
      </c>
      <c r="CI40" s="94" t="e">
        <f t="shared" si="40"/>
        <v>#VALUE!</v>
      </c>
      <c r="CJ40" s="94" t="e">
        <f t="shared" si="40"/>
        <v>#VALUE!</v>
      </c>
      <c r="CK40" s="94" t="e">
        <f t="shared" si="40"/>
        <v>#VALUE!</v>
      </c>
      <c r="CL40" s="94"/>
      <c r="CM40" s="86"/>
      <c r="CN40" s="86"/>
      <c r="CO40" s="86"/>
      <c r="CP40" s="86"/>
      <c r="CQ40" s="86"/>
      <c r="CR40" s="94"/>
      <c r="CS40" s="94" t="e">
        <f t="shared" ref="CS40:DD40" si="41">CS11/CS31</f>
        <v>#VALUE!</v>
      </c>
      <c r="CT40" s="94" t="e">
        <f t="shared" si="41"/>
        <v>#VALUE!</v>
      </c>
      <c r="CU40" s="94" t="e">
        <f t="shared" si="41"/>
        <v>#VALUE!</v>
      </c>
      <c r="CV40" s="94" t="e">
        <f t="shared" si="41"/>
        <v>#VALUE!</v>
      </c>
      <c r="CW40" s="94" t="e">
        <f t="shared" si="41"/>
        <v>#VALUE!</v>
      </c>
      <c r="CX40" s="94" t="e">
        <f t="shared" si="41"/>
        <v>#VALUE!</v>
      </c>
      <c r="CY40" s="94" t="e">
        <f t="shared" si="41"/>
        <v>#VALUE!</v>
      </c>
      <c r="CZ40" s="94" t="e">
        <f t="shared" si="41"/>
        <v>#VALUE!</v>
      </c>
      <c r="DA40" s="94" t="e">
        <f t="shared" si="41"/>
        <v>#VALUE!</v>
      </c>
      <c r="DB40" s="94" t="e">
        <f t="shared" si="41"/>
        <v>#VALUE!</v>
      </c>
      <c r="DC40" s="94" t="e">
        <f t="shared" si="41"/>
        <v>#VALUE!</v>
      </c>
      <c r="DD40" s="94" t="e">
        <f t="shared" si="41"/>
        <v>#VALUE!</v>
      </c>
      <c r="DE40" s="94"/>
      <c r="DF40" s="86"/>
      <c r="DG40" s="86"/>
      <c r="DH40" s="86"/>
      <c r="DI40" s="86"/>
      <c r="DJ40" s="86"/>
    </row>
    <row r="41" spans="1:114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O41" s="86"/>
      <c r="P41" s="86"/>
      <c r="Q41" s="86"/>
      <c r="R41" s="86"/>
      <c r="S41" s="86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H41" s="86"/>
      <c r="AI41" s="86"/>
      <c r="AJ41" s="86"/>
      <c r="AK41" s="86"/>
      <c r="AL41" s="86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BA41" s="86"/>
      <c r="BB41" s="86"/>
      <c r="BC41" s="86"/>
      <c r="BD41" s="86"/>
      <c r="BE41" s="86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T41" s="86"/>
      <c r="BU41" s="86"/>
      <c r="BV41" s="86"/>
      <c r="BW41" s="86"/>
      <c r="BX41" s="86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M41" s="86"/>
      <c r="CN41" s="86"/>
      <c r="CO41" s="86"/>
      <c r="CP41" s="86"/>
      <c r="CQ41" s="86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F41" s="86"/>
      <c r="DG41" s="86"/>
      <c r="DH41" s="86"/>
      <c r="DI41" s="86"/>
      <c r="DJ41" s="86"/>
    </row>
    <row r="42" spans="1:114">
      <c r="A42" s="94" t="s">
        <v>243</v>
      </c>
      <c r="B42" s="94" t="e">
        <f>B14/B24</f>
        <v>#VALUE!</v>
      </c>
      <c r="C42" s="94" t="e">
        <f t="shared" ref="C42:M42" si="42">C14/C24</f>
        <v>#VALUE!</v>
      </c>
      <c r="D42" s="94" t="e">
        <f t="shared" si="42"/>
        <v>#VALUE!</v>
      </c>
      <c r="E42" s="94" t="e">
        <f t="shared" si="42"/>
        <v>#VALUE!</v>
      </c>
      <c r="F42" s="94" t="e">
        <f t="shared" si="42"/>
        <v>#VALUE!</v>
      </c>
      <c r="G42" s="94" t="e">
        <f t="shared" si="42"/>
        <v>#VALUE!</v>
      </c>
      <c r="H42" s="94" t="e">
        <f t="shared" si="42"/>
        <v>#VALUE!</v>
      </c>
      <c r="I42" s="94" t="e">
        <f t="shared" si="42"/>
        <v>#VALUE!</v>
      </c>
      <c r="J42" s="94" t="e">
        <f t="shared" si="42"/>
        <v>#VALUE!</v>
      </c>
      <c r="K42" s="94" t="e">
        <f t="shared" si="42"/>
        <v>#VALUE!</v>
      </c>
      <c r="L42" s="94" t="e">
        <f t="shared" si="42"/>
        <v>#VALUE!</v>
      </c>
      <c r="M42" s="94" t="e">
        <f t="shared" si="42"/>
        <v>#VALUE!</v>
      </c>
      <c r="N42" s="94"/>
      <c r="O42" s="86"/>
      <c r="P42" s="86"/>
      <c r="Q42" s="86"/>
      <c r="R42" s="86"/>
      <c r="S42" s="86"/>
      <c r="T42" s="94" t="s">
        <v>243</v>
      </c>
      <c r="U42" s="94" t="e">
        <f>U14/U24</f>
        <v>#VALUE!</v>
      </c>
      <c r="V42" s="94" t="e">
        <f t="shared" ref="V42:AF42" si="43">V14/V24</f>
        <v>#VALUE!</v>
      </c>
      <c r="W42" s="94" t="e">
        <f t="shared" si="43"/>
        <v>#VALUE!</v>
      </c>
      <c r="X42" s="94" t="e">
        <f t="shared" si="43"/>
        <v>#VALUE!</v>
      </c>
      <c r="Y42" s="94" t="e">
        <f t="shared" si="43"/>
        <v>#VALUE!</v>
      </c>
      <c r="Z42" s="94" t="e">
        <f t="shared" si="43"/>
        <v>#VALUE!</v>
      </c>
      <c r="AA42" s="94" t="e">
        <f t="shared" si="43"/>
        <v>#VALUE!</v>
      </c>
      <c r="AB42" s="94" t="e">
        <f t="shared" si="43"/>
        <v>#VALUE!</v>
      </c>
      <c r="AC42" s="94" t="e">
        <f t="shared" si="43"/>
        <v>#VALUE!</v>
      </c>
      <c r="AD42" s="94" t="e">
        <f t="shared" si="43"/>
        <v>#VALUE!</v>
      </c>
      <c r="AE42" s="94" t="e">
        <f t="shared" si="43"/>
        <v>#VALUE!</v>
      </c>
      <c r="AF42" s="94" t="e">
        <f t="shared" si="43"/>
        <v>#VALUE!</v>
      </c>
      <c r="AG42" s="94"/>
      <c r="AH42" s="86"/>
      <c r="AI42" s="86"/>
      <c r="AJ42" s="86"/>
      <c r="AK42" s="86"/>
      <c r="AL42" s="86"/>
      <c r="AM42" s="94" t="s">
        <v>243</v>
      </c>
      <c r="AN42" s="94" t="e">
        <f>AN14/AN24</f>
        <v>#VALUE!</v>
      </c>
      <c r="AO42" s="94" t="e">
        <f t="shared" ref="AO42:AY42" si="44">AO14/AO24</f>
        <v>#VALUE!</v>
      </c>
      <c r="AP42" s="94" t="e">
        <f t="shared" si="44"/>
        <v>#VALUE!</v>
      </c>
      <c r="AQ42" s="94" t="e">
        <f t="shared" si="44"/>
        <v>#VALUE!</v>
      </c>
      <c r="AR42" s="94" t="e">
        <f t="shared" si="44"/>
        <v>#VALUE!</v>
      </c>
      <c r="AS42" s="94" t="e">
        <f t="shared" si="44"/>
        <v>#VALUE!</v>
      </c>
      <c r="AT42" s="94" t="e">
        <f t="shared" si="44"/>
        <v>#VALUE!</v>
      </c>
      <c r="AU42" s="94" t="e">
        <f t="shared" si="44"/>
        <v>#VALUE!</v>
      </c>
      <c r="AV42" s="94" t="e">
        <f t="shared" si="44"/>
        <v>#VALUE!</v>
      </c>
      <c r="AW42" s="94" t="e">
        <f t="shared" si="44"/>
        <v>#VALUE!</v>
      </c>
      <c r="AX42" s="94" t="e">
        <f t="shared" si="44"/>
        <v>#VALUE!</v>
      </c>
      <c r="AY42" s="94" t="e">
        <f t="shared" si="44"/>
        <v>#VALUE!</v>
      </c>
      <c r="AZ42" s="94"/>
      <c r="BA42" s="86"/>
      <c r="BB42" s="86"/>
      <c r="BC42" s="86"/>
      <c r="BD42" s="86"/>
      <c r="BE42" s="86"/>
      <c r="BF42" s="94" t="s">
        <v>243</v>
      </c>
      <c r="BG42" s="94" t="e">
        <f>BG14/BG24</f>
        <v>#VALUE!</v>
      </c>
      <c r="BH42" s="94" t="e">
        <f t="shared" ref="BH42:BR42" si="45">BH14/BH24</f>
        <v>#VALUE!</v>
      </c>
      <c r="BI42" s="94" t="e">
        <f t="shared" si="45"/>
        <v>#VALUE!</v>
      </c>
      <c r="BJ42" s="94" t="e">
        <f t="shared" si="45"/>
        <v>#VALUE!</v>
      </c>
      <c r="BK42" s="94" t="e">
        <f t="shared" si="45"/>
        <v>#VALUE!</v>
      </c>
      <c r="BL42" s="94" t="e">
        <f t="shared" si="45"/>
        <v>#VALUE!</v>
      </c>
      <c r="BM42" s="94" t="e">
        <f t="shared" si="45"/>
        <v>#VALUE!</v>
      </c>
      <c r="BN42" s="94" t="e">
        <f t="shared" si="45"/>
        <v>#VALUE!</v>
      </c>
      <c r="BO42" s="94" t="e">
        <f t="shared" si="45"/>
        <v>#VALUE!</v>
      </c>
      <c r="BP42" s="94" t="e">
        <f t="shared" si="45"/>
        <v>#VALUE!</v>
      </c>
      <c r="BQ42" s="94" t="e">
        <f t="shared" si="45"/>
        <v>#VALUE!</v>
      </c>
      <c r="BR42" s="94" t="e">
        <f t="shared" si="45"/>
        <v>#VALUE!</v>
      </c>
      <c r="BS42" s="94"/>
      <c r="BT42" s="86"/>
      <c r="BU42" s="86"/>
      <c r="BV42" s="86"/>
      <c r="BW42" s="86"/>
      <c r="BX42" s="86"/>
      <c r="BY42" s="94" t="s">
        <v>243</v>
      </c>
      <c r="BZ42" s="94" t="e">
        <f>BZ14/BZ24</f>
        <v>#VALUE!</v>
      </c>
      <c r="CA42" s="94" t="e">
        <f t="shared" ref="CA42:CK42" si="46">CA14/CA24</f>
        <v>#VALUE!</v>
      </c>
      <c r="CB42" s="94" t="e">
        <f t="shared" si="46"/>
        <v>#VALUE!</v>
      </c>
      <c r="CC42" s="94" t="e">
        <f t="shared" si="46"/>
        <v>#VALUE!</v>
      </c>
      <c r="CD42" s="94" t="e">
        <f t="shared" si="46"/>
        <v>#VALUE!</v>
      </c>
      <c r="CE42" s="94" t="e">
        <f t="shared" si="46"/>
        <v>#VALUE!</v>
      </c>
      <c r="CF42" s="94" t="e">
        <f t="shared" si="46"/>
        <v>#VALUE!</v>
      </c>
      <c r="CG42" s="94" t="e">
        <f t="shared" si="46"/>
        <v>#VALUE!</v>
      </c>
      <c r="CH42" s="94" t="e">
        <f t="shared" si="46"/>
        <v>#VALUE!</v>
      </c>
      <c r="CI42" s="94" t="e">
        <f t="shared" si="46"/>
        <v>#VALUE!</v>
      </c>
      <c r="CJ42" s="94" t="e">
        <f t="shared" si="46"/>
        <v>#VALUE!</v>
      </c>
      <c r="CK42" s="94" t="e">
        <f t="shared" si="46"/>
        <v>#VALUE!</v>
      </c>
      <c r="CL42" s="94"/>
      <c r="CM42" s="86"/>
      <c r="CN42" s="86"/>
      <c r="CO42" s="86"/>
      <c r="CP42" s="86"/>
      <c r="CQ42" s="86"/>
      <c r="CR42" s="94" t="s">
        <v>243</v>
      </c>
      <c r="CS42" s="94" t="e">
        <f>CS14/CS24</f>
        <v>#VALUE!</v>
      </c>
      <c r="CT42" s="94" t="e">
        <f t="shared" ref="CT42:DD42" si="47">CT14/CT24</f>
        <v>#VALUE!</v>
      </c>
      <c r="CU42" s="94" t="e">
        <f t="shared" si="47"/>
        <v>#VALUE!</v>
      </c>
      <c r="CV42" s="94" t="e">
        <f t="shared" si="47"/>
        <v>#VALUE!</v>
      </c>
      <c r="CW42" s="94" t="e">
        <f t="shared" si="47"/>
        <v>#VALUE!</v>
      </c>
      <c r="CX42" s="94" t="e">
        <f t="shared" si="47"/>
        <v>#VALUE!</v>
      </c>
      <c r="CY42" s="94" t="e">
        <f t="shared" si="47"/>
        <v>#VALUE!</v>
      </c>
      <c r="CZ42" s="94" t="e">
        <f t="shared" si="47"/>
        <v>#VALUE!</v>
      </c>
      <c r="DA42" s="94" t="e">
        <f t="shared" si="47"/>
        <v>#VALUE!</v>
      </c>
      <c r="DB42" s="94" t="e">
        <f t="shared" si="47"/>
        <v>#VALUE!</v>
      </c>
      <c r="DC42" s="94" t="e">
        <f t="shared" si="47"/>
        <v>#VALUE!</v>
      </c>
      <c r="DD42" s="94" t="e">
        <f t="shared" si="47"/>
        <v>#VALUE!</v>
      </c>
      <c r="DE42" s="94"/>
      <c r="DF42" s="86"/>
      <c r="DG42" s="86"/>
      <c r="DH42" s="86"/>
      <c r="DI42" s="86"/>
      <c r="DJ42" s="86"/>
    </row>
    <row r="43" spans="1:114">
      <c r="A43" s="94"/>
      <c r="B43" s="94" t="e">
        <f t="shared" ref="B43:M49" si="48">B15/B25</f>
        <v>#VALUE!</v>
      </c>
      <c r="C43" s="94" t="e">
        <f t="shared" si="48"/>
        <v>#VALUE!</v>
      </c>
      <c r="D43" s="94" t="e">
        <f t="shared" si="48"/>
        <v>#VALUE!</v>
      </c>
      <c r="E43" s="94" t="e">
        <f t="shared" si="48"/>
        <v>#VALUE!</v>
      </c>
      <c r="F43" s="94" t="e">
        <f t="shared" si="48"/>
        <v>#VALUE!</v>
      </c>
      <c r="G43" s="94" t="e">
        <f t="shared" si="48"/>
        <v>#VALUE!</v>
      </c>
      <c r="H43" s="94" t="e">
        <f t="shared" si="48"/>
        <v>#VALUE!</v>
      </c>
      <c r="I43" s="94" t="e">
        <f t="shared" si="48"/>
        <v>#VALUE!</v>
      </c>
      <c r="J43" s="94" t="e">
        <f t="shared" si="48"/>
        <v>#VALUE!</v>
      </c>
      <c r="K43" s="94" t="e">
        <f t="shared" si="48"/>
        <v>#VALUE!</v>
      </c>
      <c r="L43" s="94" t="e">
        <f t="shared" si="48"/>
        <v>#VALUE!</v>
      </c>
      <c r="M43" s="94" t="e">
        <f t="shared" si="48"/>
        <v>#VALUE!</v>
      </c>
      <c r="N43" s="94"/>
      <c r="O43" s="86"/>
      <c r="P43" s="86"/>
      <c r="Q43" s="86"/>
      <c r="R43" s="86"/>
      <c r="S43" s="86"/>
      <c r="T43" s="94"/>
      <c r="U43" s="94" t="e">
        <f t="shared" ref="U43:AF43" si="49">U15/U25</f>
        <v>#VALUE!</v>
      </c>
      <c r="V43" s="94" t="e">
        <f t="shared" si="49"/>
        <v>#VALUE!</v>
      </c>
      <c r="W43" s="94" t="e">
        <f t="shared" si="49"/>
        <v>#VALUE!</v>
      </c>
      <c r="X43" s="94" t="e">
        <f t="shared" si="49"/>
        <v>#VALUE!</v>
      </c>
      <c r="Y43" s="94" t="e">
        <f t="shared" si="49"/>
        <v>#VALUE!</v>
      </c>
      <c r="Z43" s="94" t="e">
        <f t="shared" si="49"/>
        <v>#VALUE!</v>
      </c>
      <c r="AA43" s="94" t="e">
        <f t="shared" si="49"/>
        <v>#VALUE!</v>
      </c>
      <c r="AB43" s="94" t="e">
        <f t="shared" si="49"/>
        <v>#VALUE!</v>
      </c>
      <c r="AC43" s="94" t="e">
        <f t="shared" si="49"/>
        <v>#VALUE!</v>
      </c>
      <c r="AD43" s="94" t="e">
        <f t="shared" si="49"/>
        <v>#VALUE!</v>
      </c>
      <c r="AE43" s="94" t="e">
        <f t="shared" si="49"/>
        <v>#VALUE!</v>
      </c>
      <c r="AF43" s="94" t="e">
        <f t="shared" si="49"/>
        <v>#VALUE!</v>
      </c>
      <c r="AG43" s="94"/>
      <c r="AH43" s="86"/>
      <c r="AI43" s="86"/>
      <c r="AJ43" s="86"/>
      <c r="AK43" s="86"/>
      <c r="AL43" s="86"/>
      <c r="AM43" s="94"/>
      <c r="AN43" s="94" t="e">
        <f t="shared" ref="AN43:AY43" si="50">AN15/AN25</f>
        <v>#VALUE!</v>
      </c>
      <c r="AO43" s="94" t="e">
        <f t="shared" si="50"/>
        <v>#VALUE!</v>
      </c>
      <c r="AP43" s="94" t="e">
        <f t="shared" si="50"/>
        <v>#VALUE!</v>
      </c>
      <c r="AQ43" s="94" t="e">
        <f t="shared" si="50"/>
        <v>#VALUE!</v>
      </c>
      <c r="AR43" s="94" t="e">
        <f t="shared" si="50"/>
        <v>#VALUE!</v>
      </c>
      <c r="AS43" s="94" t="e">
        <f t="shared" si="50"/>
        <v>#VALUE!</v>
      </c>
      <c r="AT43" s="94" t="e">
        <f t="shared" si="50"/>
        <v>#VALUE!</v>
      </c>
      <c r="AU43" s="94" t="e">
        <f t="shared" si="50"/>
        <v>#VALUE!</v>
      </c>
      <c r="AV43" s="94" t="e">
        <f t="shared" si="50"/>
        <v>#VALUE!</v>
      </c>
      <c r="AW43" s="94" t="e">
        <f t="shared" si="50"/>
        <v>#VALUE!</v>
      </c>
      <c r="AX43" s="94" t="e">
        <f t="shared" si="50"/>
        <v>#VALUE!</v>
      </c>
      <c r="AY43" s="94" t="e">
        <f t="shared" si="50"/>
        <v>#VALUE!</v>
      </c>
      <c r="AZ43" s="94"/>
      <c r="BA43" s="86"/>
      <c r="BB43" s="86"/>
      <c r="BC43" s="86"/>
      <c r="BD43" s="86"/>
      <c r="BE43" s="86"/>
      <c r="BF43" s="94"/>
      <c r="BG43" s="94" t="e">
        <f t="shared" ref="BG43:BR43" si="51">BG15/BG25</f>
        <v>#VALUE!</v>
      </c>
      <c r="BH43" s="94" t="e">
        <f t="shared" si="51"/>
        <v>#VALUE!</v>
      </c>
      <c r="BI43" s="94" t="e">
        <f t="shared" si="51"/>
        <v>#VALUE!</v>
      </c>
      <c r="BJ43" s="94" t="e">
        <f t="shared" si="51"/>
        <v>#VALUE!</v>
      </c>
      <c r="BK43" s="94" t="e">
        <f t="shared" si="51"/>
        <v>#VALUE!</v>
      </c>
      <c r="BL43" s="94" t="e">
        <f t="shared" si="51"/>
        <v>#VALUE!</v>
      </c>
      <c r="BM43" s="94" t="e">
        <f t="shared" si="51"/>
        <v>#VALUE!</v>
      </c>
      <c r="BN43" s="94" t="e">
        <f t="shared" si="51"/>
        <v>#VALUE!</v>
      </c>
      <c r="BO43" s="94" t="e">
        <f t="shared" si="51"/>
        <v>#VALUE!</v>
      </c>
      <c r="BP43" s="94" t="e">
        <f t="shared" si="51"/>
        <v>#VALUE!</v>
      </c>
      <c r="BQ43" s="94" t="e">
        <f t="shared" si="51"/>
        <v>#VALUE!</v>
      </c>
      <c r="BR43" s="94" t="e">
        <f t="shared" si="51"/>
        <v>#VALUE!</v>
      </c>
      <c r="BS43" s="94"/>
      <c r="BT43" s="86"/>
      <c r="BU43" s="86"/>
      <c r="BV43" s="86"/>
      <c r="BW43" s="86"/>
      <c r="BX43" s="86"/>
      <c r="BY43" s="94"/>
      <c r="BZ43" s="94" t="e">
        <f t="shared" ref="BZ43:CK43" si="52">BZ15/BZ25</f>
        <v>#VALUE!</v>
      </c>
      <c r="CA43" s="94" t="e">
        <f t="shared" si="52"/>
        <v>#VALUE!</v>
      </c>
      <c r="CB43" s="94" t="e">
        <f t="shared" si="52"/>
        <v>#VALUE!</v>
      </c>
      <c r="CC43" s="94" t="e">
        <f t="shared" si="52"/>
        <v>#VALUE!</v>
      </c>
      <c r="CD43" s="94" t="e">
        <f t="shared" si="52"/>
        <v>#VALUE!</v>
      </c>
      <c r="CE43" s="94" t="e">
        <f t="shared" si="52"/>
        <v>#VALUE!</v>
      </c>
      <c r="CF43" s="94" t="e">
        <f t="shared" si="52"/>
        <v>#VALUE!</v>
      </c>
      <c r="CG43" s="94" t="e">
        <f t="shared" si="52"/>
        <v>#VALUE!</v>
      </c>
      <c r="CH43" s="94" t="e">
        <f t="shared" si="52"/>
        <v>#VALUE!</v>
      </c>
      <c r="CI43" s="94" t="e">
        <f t="shared" si="52"/>
        <v>#VALUE!</v>
      </c>
      <c r="CJ43" s="94" t="e">
        <f t="shared" si="52"/>
        <v>#VALUE!</v>
      </c>
      <c r="CK43" s="94" t="e">
        <f t="shared" si="52"/>
        <v>#VALUE!</v>
      </c>
      <c r="CL43" s="94"/>
      <c r="CM43" s="86"/>
      <c r="CN43" s="86"/>
      <c r="CO43" s="86"/>
      <c r="CP43" s="86"/>
      <c r="CQ43" s="86"/>
      <c r="CR43" s="94"/>
      <c r="CS43" s="94" t="e">
        <f t="shared" ref="CS43:DD43" si="53">CS15/CS25</f>
        <v>#VALUE!</v>
      </c>
      <c r="CT43" s="94" t="e">
        <f t="shared" si="53"/>
        <v>#VALUE!</v>
      </c>
      <c r="CU43" s="94" t="e">
        <f t="shared" si="53"/>
        <v>#VALUE!</v>
      </c>
      <c r="CV43" s="94" t="e">
        <f t="shared" si="53"/>
        <v>#VALUE!</v>
      </c>
      <c r="CW43" s="94" t="e">
        <f t="shared" si="53"/>
        <v>#VALUE!</v>
      </c>
      <c r="CX43" s="94" t="e">
        <f t="shared" si="53"/>
        <v>#VALUE!</v>
      </c>
      <c r="CY43" s="94" t="e">
        <f t="shared" si="53"/>
        <v>#VALUE!</v>
      </c>
      <c r="CZ43" s="94" t="e">
        <f t="shared" si="53"/>
        <v>#VALUE!</v>
      </c>
      <c r="DA43" s="94" t="e">
        <f t="shared" si="53"/>
        <v>#VALUE!</v>
      </c>
      <c r="DB43" s="94" t="e">
        <f t="shared" si="53"/>
        <v>#VALUE!</v>
      </c>
      <c r="DC43" s="94" t="e">
        <f t="shared" si="53"/>
        <v>#VALUE!</v>
      </c>
      <c r="DD43" s="94" t="e">
        <f t="shared" si="53"/>
        <v>#VALUE!</v>
      </c>
      <c r="DE43" s="94"/>
      <c r="DF43" s="86"/>
      <c r="DG43" s="86"/>
      <c r="DH43" s="86"/>
      <c r="DI43" s="86"/>
      <c r="DJ43" s="86"/>
    </row>
    <row r="44" spans="1:114">
      <c r="A44" s="94"/>
      <c r="B44" s="94" t="e">
        <f t="shared" si="48"/>
        <v>#VALUE!</v>
      </c>
      <c r="C44" s="94" t="e">
        <f t="shared" si="48"/>
        <v>#VALUE!</v>
      </c>
      <c r="D44" s="94" t="e">
        <f t="shared" si="48"/>
        <v>#VALUE!</v>
      </c>
      <c r="E44" s="94" t="e">
        <f t="shared" si="48"/>
        <v>#VALUE!</v>
      </c>
      <c r="F44" s="94" t="e">
        <f t="shared" si="48"/>
        <v>#VALUE!</v>
      </c>
      <c r="G44" s="94" t="e">
        <f t="shared" si="48"/>
        <v>#VALUE!</v>
      </c>
      <c r="H44" s="94" t="e">
        <f t="shared" si="48"/>
        <v>#VALUE!</v>
      </c>
      <c r="I44" s="94" t="e">
        <f t="shared" si="48"/>
        <v>#VALUE!</v>
      </c>
      <c r="J44" s="94" t="e">
        <f t="shared" si="48"/>
        <v>#VALUE!</v>
      </c>
      <c r="K44" s="94" t="e">
        <f t="shared" si="48"/>
        <v>#VALUE!</v>
      </c>
      <c r="L44" s="94" t="e">
        <f t="shared" si="48"/>
        <v>#VALUE!</v>
      </c>
      <c r="M44" s="94" t="e">
        <f t="shared" si="48"/>
        <v>#VALUE!</v>
      </c>
      <c r="N44" s="94"/>
      <c r="O44" s="86"/>
      <c r="P44" s="86"/>
      <c r="Q44" s="86"/>
      <c r="R44" s="86"/>
      <c r="S44" s="86"/>
      <c r="T44" s="94"/>
      <c r="U44" s="94" t="e">
        <f t="shared" ref="U44:AF44" si="54">U16/U26</f>
        <v>#VALUE!</v>
      </c>
      <c r="V44" s="94" t="e">
        <f t="shared" si="54"/>
        <v>#VALUE!</v>
      </c>
      <c r="W44" s="94" t="e">
        <f t="shared" si="54"/>
        <v>#VALUE!</v>
      </c>
      <c r="X44" s="94" t="e">
        <f t="shared" si="54"/>
        <v>#VALUE!</v>
      </c>
      <c r="Y44" s="94" t="e">
        <f t="shared" si="54"/>
        <v>#VALUE!</v>
      </c>
      <c r="Z44" s="94" t="e">
        <f t="shared" si="54"/>
        <v>#VALUE!</v>
      </c>
      <c r="AA44" s="94" t="e">
        <f t="shared" si="54"/>
        <v>#VALUE!</v>
      </c>
      <c r="AB44" s="94" t="e">
        <f t="shared" si="54"/>
        <v>#VALUE!</v>
      </c>
      <c r="AC44" s="94" t="e">
        <f t="shared" si="54"/>
        <v>#VALUE!</v>
      </c>
      <c r="AD44" s="94" t="e">
        <f t="shared" si="54"/>
        <v>#VALUE!</v>
      </c>
      <c r="AE44" s="94" t="e">
        <f t="shared" si="54"/>
        <v>#VALUE!</v>
      </c>
      <c r="AF44" s="94" t="e">
        <f t="shared" si="54"/>
        <v>#VALUE!</v>
      </c>
      <c r="AG44" s="94"/>
      <c r="AH44" s="86"/>
      <c r="AI44" s="86"/>
      <c r="AJ44" s="86"/>
      <c r="AK44" s="86"/>
      <c r="AL44" s="86"/>
      <c r="AM44" s="94"/>
      <c r="AN44" s="94" t="e">
        <f t="shared" ref="AN44:AY44" si="55">AN16/AN26</f>
        <v>#VALUE!</v>
      </c>
      <c r="AO44" s="94" t="e">
        <f t="shared" si="55"/>
        <v>#VALUE!</v>
      </c>
      <c r="AP44" s="94" t="e">
        <f t="shared" si="55"/>
        <v>#VALUE!</v>
      </c>
      <c r="AQ44" s="94" t="e">
        <f t="shared" si="55"/>
        <v>#VALUE!</v>
      </c>
      <c r="AR44" s="94" t="e">
        <f t="shared" si="55"/>
        <v>#VALUE!</v>
      </c>
      <c r="AS44" s="94" t="e">
        <f t="shared" si="55"/>
        <v>#VALUE!</v>
      </c>
      <c r="AT44" s="94" t="e">
        <f t="shared" si="55"/>
        <v>#VALUE!</v>
      </c>
      <c r="AU44" s="94" t="e">
        <f t="shared" si="55"/>
        <v>#VALUE!</v>
      </c>
      <c r="AV44" s="94" t="e">
        <f t="shared" si="55"/>
        <v>#VALUE!</v>
      </c>
      <c r="AW44" s="94" t="e">
        <f t="shared" si="55"/>
        <v>#VALUE!</v>
      </c>
      <c r="AX44" s="94" t="e">
        <f t="shared" si="55"/>
        <v>#VALUE!</v>
      </c>
      <c r="AY44" s="94" t="e">
        <f t="shared" si="55"/>
        <v>#VALUE!</v>
      </c>
      <c r="AZ44" s="94"/>
      <c r="BA44" s="86"/>
      <c r="BB44" s="86"/>
      <c r="BC44" s="86"/>
      <c r="BD44" s="86"/>
      <c r="BE44" s="86"/>
      <c r="BF44" s="94"/>
      <c r="BG44" s="94" t="e">
        <f t="shared" ref="BG44:BR44" si="56">BG16/BG26</f>
        <v>#VALUE!</v>
      </c>
      <c r="BH44" s="94" t="e">
        <f t="shared" si="56"/>
        <v>#VALUE!</v>
      </c>
      <c r="BI44" s="94" t="e">
        <f t="shared" si="56"/>
        <v>#VALUE!</v>
      </c>
      <c r="BJ44" s="94" t="e">
        <f t="shared" si="56"/>
        <v>#VALUE!</v>
      </c>
      <c r="BK44" s="94" t="e">
        <f t="shared" si="56"/>
        <v>#VALUE!</v>
      </c>
      <c r="BL44" s="94" t="e">
        <f t="shared" si="56"/>
        <v>#VALUE!</v>
      </c>
      <c r="BM44" s="94" t="e">
        <f t="shared" si="56"/>
        <v>#VALUE!</v>
      </c>
      <c r="BN44" s="94" t="e">
        <f t="shared" si="56"/>
        <v>#VALUE!</v>
      </c>
      <c r="BO44" s="94" t="e">
        <f t="shared" si="56"/>
        <v>#VALUE!</v>
      </c>
      <c r="BP44" s="94" t="e">
        <f t="shared" si="56"/>
        <v>#VALUE!</v>
      </c>
      <c r="BQ44" s="94" t="e">
        <f t="shared" si="56"/>
        <v>#VALUE!</v>
      </c>
      <c r="BR44" s="94" t="e">
        <f t="shared" si="56"/>
        <v>#VALUE!</v>
      </c>
      <c r="BS44" s="94"/>
      <c r="BT44" s="86"/>
      <c r="BU44" s="86"/>
      <c r="BV44" s="86"/>
      <c r="BW44" s="86"/>
      <c r="BX44" s="86"/>
      <c r="BY44" s="94"/>
      <c r="BZ44" s="94" t="e">
        <f t="shared" ref="BZ44:CK44" si="57">BZ16/BZ26</f>
        <v>#VALUE!</v>
      </c>
      <c r="CA44" s="94" t="e">
        <f t="shared" si="57"/>
        <v>#VALUE!</v>
      </c>
      <c r="CB44" s="94" t="e">
        <f t="shared" si="57"/>
        <v>#VALUE!</v>
      </c>
      <c r="CC44" s="94" t="e">
        <f t="shared" si="57"/>
        <v>#VALUE!</v>
      </c>
      <c r="CD44" s="94" t="e">
        <f t="shared" si="57"/>
        <v>#VALUE!</v>
      </c>
      <c r="CE44" s="94" t="e">
        <f t="shared" si="57"/>
        <v>#VALUE!</v>
      </c>
      <c r="CF44" s="94" t="e">
        <f t="shared" si="57"/>
        <v>#VALUE!</v>
      </c>
      <c r="CG44" s="94" t="e">
        <f t="shared" si="57"/>
        <v>#VALUE!</v>
      </c>
      <c r="CH44" s="94" t="e">
        <f t="shared" si="57"/>
        <v>#VALUE!</v>
      </c>
      <c r="CI44" s="94" t="e">
        <f t="shared" si="57"/>
        <v>#VALUE!</v>
      </c>
      <c r="CJ44" s="94" t="e">
        <f t="shared" si="57"/>
        <v>#VALUE!</v>
      </c>
      <c r="CK44" s="94" t="e">
        <f t="shared" si="57"/>
        <v>#VALUE!</v>
      </c>
      <c r="CL44" s="94"/>
      <c r="CM44" s="86"/>
      <c r="CN44" s="86"/>
      <c r="CO44" s="86"/>
      <c r="CP44" s="86"/>
      <c r="CQ44" s="86"/>
      <c r="CR44" s="94"/>
      <c r="CS44" s="94" t="e">
        <f t="shared" ref="CS44:DD44" si="58">CS16/CS26</f>
        <v>#VALUE!</v>
      </c>
      <c r="CT44" s="94" t="e">
        <f t="shared" si="58"/>
        <v>#VALUE!</v>
      </c>
      <c r="CU44" s="94" t="e">
        <f t="shared" si="58"/>
        <v>#VALUE!</v>
      </c>
      <c r="CV44" s="94" t="e">
        <f t="shared" si="58"/>
        <v>#VALUE!</v>
      </c>
      <c r="CW44" s="94" t="e">
        <f t="shared" si="58"/>
        <v>#VALUE!</v>
      </c>
      <c r="CX44" s="94" t="e">
        <f t="shared" si="58"/>
        <v>#VALUE!</v>
      </c>
      <c r="CY44" s="94" t="e">
        <f t="shared" si="58"/>
        <v>#VALUE!</v>
      </c>
      <c r="CZ44" s="94" t="e">
        <f t="shared" si="58"/>
        <v>#VALUE!</v>
      </c>
      <c r="DA44" s="94" t="e">
        <f t="shared" si="58"/>
        <v>#VALUE!</v>
      </c>
      <c r="DB44" s="94" t="e">
        <f t="shared" si="58"/>
        <v>#VALUE!</v>
      </c>
      <c r="DC44" s="94" t="e">
        <f t="shared" si="58"/>
        <v>#VALUE!</v>
      </c>
      <c r="DD44" s="94" t="e">
        <f t="shared" si="58"/>
        <v>#VALUE!</v>
      </c>
      <c r="DE44" s="94"/>
      <c r="DF44" s="86"/>
      <c r="DG44" s="86"/>
      <c r="DH44" s="86"/>
      <c r="DI44" s="86"/>
      <c r="DJ44" s="86"/>
    </row>
    <row r="45" spans="1:114">
      <c r="A45" s="94"/>
      <c r="B45" s="94" t="e">
        <f t="shared" si="48"/>
        <v>#VALUE!</v>
      </c>
      <c r="C45" s="94" t="e">
        <f t="shared" si="48"/>
        <v>#VALUE!</v>
      </c>
      <c r="D45" s="94" t="e">
        <f t="shared" si="48"/>
        <v>#VALUE!</v>
      </c>
      <c r="E45" s="94" t="e">
        <f t="shared" si="48"/>
        <v>#VALUE!</v>
      </c>
      <c r="F45" s="94" t="e">
        <f t="shared" si="48"/>
        <v>#VALUE!</v>
      </c>
      <c r="G45" s="94" t="e">
        <f t="shared" si="48"/>
        <v>#VALUE!</v>
      </c>
      <c r="H45" s="94" t="e">
        <f t="shared" si="48"/>
        <v>#VALUE!</v>
      </c>
      <c r="I45" s="94" t="e">
        <f t="shared" si="48"/>
        <v>#VALUE!</v>
      </c>
      <c r="J45" s="94" t="e">
        <f t="shared" si="48"/>
        <v>#VALUE!</v>
      </c>
      <c r="K45" s="94" t="e">
        <f t="shared" si="48"/>
        <v>#VALUE!</v>
      </c>
      <c r="L45" s="94" t="e">
        <f t="shared" si="48"/>
        <v>#VALUE!</v>
      </c>
      <c r="M45" s="94" t="e">
        <f t="shared" si="48"/>
        <v>#VALUE!</v>
      </c>
      <c r="N45" s="94"/>
      <c r="P45" s="86"/>
      <c r="Q45" s="86"/>
      <c r="R45" s="86"/>
      <c r="S45" s="86"/>
      <c r="T45" s="94"/>
      <c r="U45" s="94" t="e">
        <f t="shared" ref="U45:AF45" si="59">U17/U27</f>
        <v>#VALUE!</v>
      </c>
      <c r="V45" s="94" t="e">
        <f t="shared" si="59"/>
        <v>#VALUE!</v>
      </c>
      <c r="W45" s="94" t="e">
        <f t="shared" si="59"/>
        <v>#VALUE!</v>
      </c>
      <c r="X45" s="94" t="e">
        <f t="shared" si="59"/>
        <v>#VALUE!</v>
      </c>
      <c r="Y45" s="94" t="e">
        <f t="shared" si="59"/>
        <v>#VALUE!</v>
      </c>
      <c r="Z45" s="94" t="e">
        <f t="shared" si="59"/>
        <v>#VALUE!</v>
      </c>
      <c r="AA45" s="94" t="e">
        <f t="shared" si="59"/>
        <v>#VALUE!</v>
      </c>
      <c r="AB45" s="94" t="e">
        <f t="shared" si="59"/>
        <v>#VALUE!</v>
      </c>
      <c r="AC45" s="94" t="e">
        <f t="shared" si="59"/>
        <v>#VALUE!</v>
      </c>
      <c r="AD45" s="94" t="e">
        <f t="shared" si="59"/>
        <v>#VALUE!</v>
      </c>
      <c r="AE45" s="94" t="e">
        <f t="shared" si="59"/>
        <v>#VALUE!</v>
      </c>
      <c r="AF45" s="94" t="e">
        <f t="shared" si="59"/>
        <v>#VALUE!</v>
      </c>
      <c r="AG45" s="94"/>
      <c r="AI45" s="86"/>
      <c r="AJ45" s="86"/>
      <c r="AK45" s="86"/>
      <c r="AL45" s="86"/>
      <c r="AM45" s="94"/>
      <c r="AN45" s="94" t="e">
        <f t="shared" ref="AN45:AY45" si="60">AN17/AN27</f>
        <v>#VALUE!</v>
      </c>
      <c r="AO45" s="94" t="e">
        <f t="shared" si="60"/>
        <v>#VALUE!</v>
      </c>
      <c r="AP45" s="94" t="e">
        <f t="shared" si="60"/>
        <v>#VALUE!</v>
      </c>
      <c r="AQ45" s="94" t="e">
        <f t="shared" si="60"/>
        <v>#VALUE!</v>
      </c>
      <c r="AR45" s="94" t="e">
        <f t="shared" si="60"/>
        <v>#VALUE!</v>
      </c>
      <c r="AS45" s="94" t="e">
        <f t="shared" si="60"/>
        <v>#VALUE!</v>
      </c>
      <c r="AT45" s="94" t="e">
        <f t="shared" si="60"/>
        <v>#VALUE!</v>
      </c>
      <c r="AU45" s="94" t="e">
        <f t="shared" si="60"/>
        <v>#VALUE!</v>
      </c>
      <c r="AV45" s="94" t="e">
        <f t="shared" si="60"/>
        <v>#VALUE!</v>
      </c>
      <c r="AW45" s="94" t="e">
        <f t="shared" si="60"/>
        <v>#VALUE!</v>
      </c>
      <c r="AX45" s="94" t="e">
        <f t="shared" si="60"/>
        <v>#VALUE!</v>
      </c>
      <c r="AY45" s="94" t="e">
        <f t="shared" si="60"/>
        <v>#VALUE!</v>
      </c>
      <c r="AZ45" s="94"/>
      <c r="BB45" s="86"/>
      <c r="BC45" s="86"/>
      <c r="BD45" s="86"/>
      <c r="BE45" s="86"/>
      <c r="BF45" s="94"/>
      <c r="BG45" s="94" t="e">
        <f t="shared" ref="BG45:BR45" si="61">BG17/BG27</f>
        <v>#VALUE!</v>
      </c>
      <c r="BH45" s="94" t="e">
        <f t="shared" si="61"/>
        <v>#VALUE!</v>
      </c>
      <c r="BI45" s="94" t="e">
        <f t="shared" si="61"/>
        <v>#VALUE!</v>
      </c>
      <c r="BJ45" s="94" t="e">
        <f t="shared" si="61"/>
        <v>#VALUE!</v>
      </c>
      <c r="BK45" s="94" t="e">
        <f t="shared" si="61"/>
        <v>#VALUE!</v>
      </c>
      <c r="BL45" s="94" t="e">
        <f t="shared" si="61"/>
        <v>#VALUE!</v>
      </c>
      <c r="BM45" s="94" t="e">
        <f t="shared" si="61"/>
        <v>#VALUE!</v>
      </c>
      <c r="BN45" s="94" t="e">
        <f t="shared" si="61"/>
        <v>#VALUE!</v>
      </c>
      <c r="BO45" s="94" t="e">
        <f t="shared" si="61"/>
        <v>#VALUE!</v>
      </c>
      <c r="BP45" s="94" t="e">
        <f t="shared" si="61"/>
        <v>#VALUE!</v>
      </c>
      <c r="BQ45" s="94" t="e">
        <f t="shared" si="61"/>
        <v>#VALUE!</v>
      </c>
      <c r="BR45" s="94" t="e">
        <f t="shared" si="61"/>
        <v>#VALUE!</v>
      </c>
      <c r="BS45" s="94"/>
      <c r="BU45" s="86"/>
      <c r="BV45" s="86"/>
      <c r="BW45" s="86"/>
      <c r="BX45" s="86"/>
      <c r="BY45" s="94"/>
      <c r="BZ45" s="94" t="e">
        <f t="shared" ref="BZ45:CK45" si="62">BZ17/BZ27</f>
        <v>#VALUE!</v>
      </c>
      <c r="CA45" s="94" t="e">
        <f t="shared" si="62"/>
        <v>#VALUE!</v>
      </c>
      <c r="CB45" s="94" t="e">
        <f t="shared" si="62"/>
        <v>#VALUE!</v>
      </c>
      <c r="CC45" s="94" t="e">
        <f t="shared" si="62"/>
        <v>#VALUE!</v>
      </c>
      <c r="CD45" s="94" t="e">
        <f t="shared" si="62"/>
        <v>#VALUE!</v>
      </c>
      <c r="CE45" s="94" t="e">
        <f t="shared" si="62"/>
        <v>#VALUE!</v>
      </c>
      <c r="CF45" s="94" t="e">
        <f t="shared" si="62"/>
        <v>#VALUE!</v>
      </c>
      <c r="CG45" s="94" t="e">
        <f t="shared" si="62"/>
        <v>#VALUE!</v>
      </c>
      <c r="CH45" s="94" t="e">
        <f t="shared" si="62"/>
        <v>#VALUE!</v>
      </c>
      <c r="CI45" s="94" t="e">
        <f t="shared" si="62"/>
        <v>#VALUE!</v>
      </c>
      <c r="CJ45" s="94" t="e">
        <f t="shared" si="62"/>
        <v>#VALUE!</v>
      </c>
      <c r="CK45" s="94" t="e">
        <f t="shared" si="62"/>
        <v>#VALUE!</v>
      </c>
      <c r="CL45" s="94"/>
      <c r="CN45" s="86"/>
      <c r="CO45" s="86"/>
      <c r="CP45" s="86"/>
      <c r="CQ45" s="86"/>
      <c r="CR45" s="94"/>
      <c r="CS45" s="94" t="e">
        <f t="shared" ref="CS45:DD45" si="63">CS17/CS27</f>
        <v>#VALUE!</v>
      </c>
      <c r="CT45" s="94" t="e">
        <f t="shared" si="63"/>
        <v>#VALUE!</v>
      </c>
      <c r="CU45" s="94" t="e">
        <f t="shared" si="63"/>
        <v>#VALUE!</v>
      </c>
      <c r="CV45" s="94" t="e">
        <f t="shared" si="63"/>
        <v>#VALUE!</v>
      </c>
      <c r="CW45" s="94" t="e">
        <f t="shared" si="63"/>
        <v>#VALUE!</v>
      </c>
      <c r="CX45" s="94" t="e">
        <f t="shared" si="63"/>
        <v>#VALUE!</v>
      </c>
      <c r="CY45" s="94" t="e">
        <f t="shared" si="63"/>
        <v>#VALUE!</v>
      </c>
      <c r="CZ45" s="94" t="e">
        <f t="shared" si="63"/>
        <v>#VALUE!</v>
      </c>
      <c r="DA45" s="94" t="e">
        <f t="shared" si="63"/>
        <v>#VALUE!</v>
      </c>
      <c r="DB45" s="94" t="e">
        <f t="shared" si="63"/>
        <v>#VALUE!</v>
      </c>
      <c r="DC45" s="94" t="e">
        <f t="shared" si="63"/>
        <v>#VALUE!</v>
      </c>
      <c r="DD45" s="94" t="e">
        <f t="shared" si="63"/>
        <v>#VALUE!</v>
      </c>
      <c r="DE45" s="94"/>
      <c r="DG45" s="86"/>
      <c r="DH45" s="86"/>
      <c r="DI45" s="86"/>
      <c r="DJ45" s="86"/>
    </row>
    <row r="46" spans="1:114">
      <c r="A46" s="94"/>
      <c r="B46" s="94" t="e">
        <f t="shared" si="48"/>
        <v>#VALUE!</v>
      </c>
      <c r="C46" s="94" t="e">
        <f t="shared" si="48"/>
        <v>#VALUE!</v>
      </c>
      <c r="D46" s="94" t="e">
        <f t="shared" si="48"/>
        <v>#VALUE!</v>
      </c>
      <c r="E46" s="94" t="e">
        <f t="shared" si="48"/>
        <v>#VALUE!</v>
      </c>
      <c r="F46" s="94" t="e">
        <f t="shared" si="48"/>
        <v>#VALUE!</v>
      </c>
      <c r="G46" s="94" t="e">
        <f t="shared" si="48"/>
        <v>#VALUE!</v>
      </c>
      <c r="H46" s="94" t="e">
        <f t="shared" si="48"/>
        <v>#VALUE!</v>
      </c>
      <c r="I46" s="94" t="e">
        <f t="shared" si="48"/>
        <v>#VALUE!</v>
      </c>
      <c r="J46" s="94" t="e">
        <f t="shared" si="48"/>
        <v>#VALUE!</v>
      </c>
      <c r="K46" s="94" t="e">
        <f t="shared" si="48"/>
        <v>#VALUE!</v>
      </c>
      <c r="L46" s="94" t="e">
        <f t="shared" si="48"/>
        <v>#VALUE!</v>
      </c>
      <c r="M46" s="94" t="e">
        <f t="shared" si="48"/>
        <v>#VALUE!</v>
      </c>
      <c r="N46" s="94"/>
      <c r="O46" s="86"/>
      <c r="P46" s="86"/>
      <c r="Q46" s="86"/>
      <c r="R46" s="86"/>
      <c r="S46" s="86"/>
      <c r="T46" s="94"/>
      <c r="U46" s="94" t="e">
        <f t="shared" ref="U46:AF46" si="64">U18/U28</f>
        <v>#VALUE!</v>
      </c>
      <c r="V46" s="94" t="e">
        <f t="shared" si="64"/>
        <v>#VALUE!</v>
      </c>
      <c r="W46" s="94" t="e">
        <f t="shared" si="64"/>
        <v>#VALUE!</v>
      </c>
      <c r="X46" s="94" t="e">
        <f t="shared" si="64"/>
        <v>#VALUE!</v>
      </c>
      <c r="Y46" s="94" t="e">
        <f t="shared" si="64"/>
        <v>#VALUE!</v>
      </c>
      <c r="Z46" s="94" t="e">
        <f t="shared" si="64"/>
        <v>#VALUE!</v>
      </c>
      <c r="AA46" s="94" t="e">
        <f t="shared" si="64"/>
        <v>#VALUE!</v>
      </c>
      <c r="AB46" s="94" t="e">
        <f t="shared" si="64"/>
        <v>#VALUE!</v>
      </c>
      <c r="AC46" s="94" t="e">
        <f t="shared" si="64"/>
        <v>#VALUE!</v>
      </c>
      <c r="AD46" s="94" t="e">
        <f t="shared" si="64"/>
        <v>#VALUE!</v>
      </c>
      <c r="AE46" s="94" t="e">
        <f t="shared" si="64"/>
        <v>#VALUE!</v>
      </c>
      <c r="AF46" s="94" t="e">
        <f t="shared" si="64"/>
        <v>#VALUE!</v>
      </c>
      <c r="AG46" s="94"/>
      <c r="AH46" s="86"/>
      <c r="AI46" s="86"/>
      <c r="AJ46" s="86"/>
      <c r="AK46" s="86"/>
      <c r="AL46" s="86"/>
      <c r="AM46" s="94"/>
      <c r="AN46" s="94" t="e">
        <f t="shared" ref="AN46:AY46" si="65">AN18/AN28</f>
        <v>#VALUE!</v>
      </c>
      <c r="AO46" s="94" t="e">
        <f t="shared" si="65"/>
        <v>#VALUE!</v>
      </c>
      <c r="AP46" s="94" t="e">
        <f t="shared" si="65"/>
        <v>#VALUE!</v>
      </c>
      <c r="AQ46" s="94" t="e">
        <f t="shared" si="65"/>
        <v>#VALUE!</v>
      </c>
      <c r="AR46" s="94" t="e">
        <f t="shared" si="65"/>
        <v>#VALUE!</v>
      </c>
      <c r="AS46" s="94" t="e">
        <f t="shared" si="65"/>
        <v>#VALUE!</v>
      </c>
      <c r="AT46" s="94" t="e">
        <f t="shared" si="65"/>
        <v>#VALUE!</v>
      </c>
      <c r="AU46" s="94" t="e">
        <f t="shared" si="65"/>
        <v>#VALUE!</v>
      </c>
      <c r="AV46" s="94" t="e">
        <f t="shared" si="65"/>
        <v>#VALUE!</v>
      </c>
      <c r="AW46" s="94" t="e">
        <f t="shared" si="65"/>
        <v>#VALUE!</v>
      </c>
      <c r="AX46" s="94" t="e">
        <f t="shared" si="65"/>
        <v>#VALUE!</v>
      </c>
      <c r="AY46" s="94" t="e">
        <f t="shared" si="65"/>
        <v>#VALUE!</v>
      </c>
      <c r="AZ46" s="94"/>
      <c r="BA46" s="86"/>
      <c r="BB46" s="86"/>
      <c r="BC46" s="86"/>
      <c r="BD46" s="86"/>
      <c r="BE46" s="86"/>
      <c r="BF46" s="94"/>
      <c r="BG46" s="94" t="e">
        <f t="shared" ref="BG46:BR46" si="66">BG18/BG28</f>
        <v>#VALUE!</v>
      </c>
      <c r="BH46" s="94" t="e">
        <f t="shared" si="66"/>
        <v>#VALUE!</v>
      </c>
      <c r="BI46" s="94" t="e">
        <f t="shared" si="66"/>
        <v>#VALUE!</v>
      </c>
      <c r="BJ46" s="94" t="e">
        <f t="shared" si="66"/>
        <v>#VALUE!</v>
      </c>
      <c r="BK46" s="94" t="e">
        <f t="shared" si="66"/>
        <v>#VALUE!</v>
      </c>
      <c r="BL46" s="94" t="e">
        <f t="shared" si="66"/>
        <v>#VALUE!</v>
      </c>
      <c r="BM46" s="94" t="e">
        <f t="shared" si="66"/>
        <v>#VALUE!</v>
      </c>
      <c r="BN46" s="94" t="e">
        <f t="shared" si="66"/>
        <v>#VALUE!</v>
      </c>
      <c r="BO46" s="94" t="e">
        <f t="shared" si="66"/>
        <v>#VALUE!</v>
      </c>
      <c r="BP46" s="94" t="e">
        <f t="shared" si="66"/>
        <v>#VALUE!</v>
      </c>
      <c r="BQ46" s="94" t="e">
        <f t="shared" si="66"/>
        <v>#VALUE!</v>
      </c>
      <c r="BR46" s="94" t="e">
        <f t="shared" si="66"/>
        <v>#VALUE!</v>
      </c>
      <c r="BS46" s="94"/>
      <c r="BT46" s="86"/>
      <c r="BU46" s="86"/>
      <c r="BV46" s="86"/>
      <c r="BW46" s="86"/>
      <c r="BX46" s="86"/>
      <c r="BY46" s="94"/>
      <c r="BZ46" s="94" t="e">
        <f t="shared" ref="BZ46:CK46" si="67">BZ18/BZ28</f>
        <v>#VALUE!</v>
      </c>
      <c r="CA46" s="94" t="e">
        <f t="shared" si="67"/>
        <v>#VALUE!</v>
      </c>
      <c r="CB46" s="94" t="e">
        <f t="shared" si="67"/>
        <v>#VALUE!</v>
      </c>
      <c r="CC46" s="94" t="e">
        <f t="shared" si="67"/>
        <v>#VALUE!</v>
      </c>
      <c r="CD46" s="94" t="e">
        <f t="shared" si="67"/>
        <v>#VALUE!</v>
      </c>
      <c r="CE46" s="94" t="e">
        <f t="shared" si="67"/>
        <v>#VALUE!</v>
      </c>
      <c r="CF46" s="94" t="e">
        <f t="shared" si="67"/>
        <v>#VALUE!</v>
      </c>
      <c r="CG46" s="94" t="e">
        <f t="shared" si="67"/>
        <v>#VALUE!</v>
      </c>
      <c r="CH46" s="94" t="e">
        <f t="shared" si="67"/>
        <v>#VALUE!</v>
      </c>
      <c r="CI46" s="94" t="e">
        <f t="shared" si="67"/>
        <v>#VALUE!</v>
      </c>
      <c r="CJ46" s="94" t="e">
        <f t="shared" si="67"/>
        <v>#VALUE!</v>
      </c>
      <c r="CK46" s="94" t="e">
        <f t="shared" si="67"/>
        <v>#VALUE!</v>
      </c>
      <c r="CL46" s="94"/>
      <c r="CM46" s="86"/>
      <c r="CN46" s="86"/>
      <c r="CO46" s="86"/>
      <c r="CP46" s="86"/>
      <c r="CQ46" s="86"/>
      <c r="CR46" s="94"/>
      <c r="CS46" s="94" t="e">
        <f t="shared" ref="CS46:DD46" si="68">CS18/CS28</f>
        <v>#VALUE!</v>
      </c>
      <c r="CT46" s="94" t="e">
        <f t="shared" si="68"/>
        <v>#VALUE!</v>
      </c>
      <c r="CU46" s="94" t="e">
        <f t="shared" si="68"/>
        <v>#VALUE!</v>
      </c>
      <c r="CV46" s="94" t="e">
        <f t="shared" si="68"/>
        <v>#VALUE!</v>
      </c>
      <c r="CW46" s="94" t="e">
        <f t="shared" si="68"/>
        <v>#VALUE!</v>
      </c>
      <c r="CX46" s="94" t="e">
        <f t="shared" si="68"/>
        <v>#VALUE!</v>
      </c>
      <c r="CY46" s="94" t="e">
        <f t="shared" si="68"/>
        <v>#VALUE!</v>
      </c>
      <c r="CZ46" s="94" t="e">
        <f t="shared" si="68"/>
        <v>#VALUE!</v>
      </c>
      <c r="DA46" s="94" t="e">
        <f t="shared" si="68"/>
        <v>#VALUE!</v>
      </c>
      <c r="DB46" s="94" t="e">
        <f t="shared" si="68"/>
        <v>#VALUE!</v>
      </c>
      <c r="DC46" s="94" t="e">
        <f t="shared" si="68"/>
        <v>#VALUE!</v>
      </c>
      <c r="DD46" s="94" t="e">
        <f t="shared" si="68"/>
        <v>#VALUE!</v>
      </c>
      <c r="DE46" s="94"/>
      <c r="DF46" s="86"/>
      <c r="DG46" s="86"/>
      <c r="DH46" s="86"/>
      <c r="DI46" s="86"/>
      <c r="DJ46" s="86"/>
    </row>
    <row r="47" spans="1:114">
      <c r="A47" s="94"/>
      <c r="B47" s="94" t="e">
        <f t="shared" si="48"/>
        <v>#VALUE!</v>
      </c>
      <c r="C47" s="94" t="e">
        <f t="shared" si="48"/>
        <v>#VALUE!</v>
      </c>
      <c r="D47" s="94" t="e">
        <f t="shared" si="48"/>
        <v>#VALUE!</v>
      </c>
      <c r="E47" s="94" t="e">
        <f t="shared" si="48"/>
        <v>#VALUE!</v>
      </c>
      <c r="F47" s="94" t="e">
        <f t="shared" si="48"/>
        <v>#VALUE!</v>
      </c>
      <c r="G47" s="94" t="e">
        <f t="shared" si="48"/>
        <v>#VALUE!</v>
      </c>
      <c r="H47" s="94" t="e">
        <f t="shared" si="48"/>
        <v>#VALUE!</v>
      </c>
      <c r="I47" s="94" t="e">
        <f t="shared" si="48"/>
        <v>#VALUE!</v>
      </c>
      <c r="J47" s="94" t="e">
        <f t="shared" si="48"/>
        <v>#VALUE!</v>
      </c>
      <c r="K47" s="94" t="e">
        <f t="shared" si="48"/>
        <v>#VALUE!</v>
      </c>
      <c r="L47" s="94" t="e">
        <f t="shared" si="48"/>
        <v>#VALUE!</v>
      </c>
      <c r="M47" s="94" t="e">
        <f t="shared" si="48"/>
        <v>#VALUE!</v>
      </c>
      <c r="N47" s="94" t="s">
        <v>135</v>
      </c>
      <c r="O47" s="86"/>
      <c r="P47" s="86"/>
      <c r="Q47" s="86"/>
      <c r="R47" s="86"/>
      <c r="S47" s="86"/>
      <c r="T47" s="94"/>
      <c r="U47" s="94" t="e">
        <f t="shared" ref="U47:AF47" si="69">U19/U29</f>
        <v>#VALUE!</v>
      </c>
      <c r="V47" s="94" t="e">
        <f t="shared" si="69"/>
        <v>#VALUE!</v>
      </c>
      <c r="W47" s="94" t="e">
        <f t="shared" si="69"/>
        <v>#VALUE!</v>
      </c>
      <c r="X47" s="94" t="e">
        <f t="shared" si="69"/>
        <v>#VALUE!</v>
      </c>
      <c r="Y47" s="94" t="e">
        <f t="shared" si="69"/>
        <v>#VALUE!</v>
      </c>
      <c r="Z47" s="94" t="e">
        <f t="shared" si="69"/>
        <v>#VALUE!</v>
      </c>
      <c r="AA47" s="94" t="e">
        <f t="shared" si="69"/>
        <v>#VALUE!</v>
      </c>
      <c r="AB47" s="94" t="e">
        <f t="shared" si="69"/>
        <v>#VALUE!</v>
      </c>
      <c r="AC47" s="94" t="e">
        <f t="shared" si="69"/>
        <v>#VALUE!</v>
      </c>
      <c r="AD47" s="94" t="e">
        <f t="shared" si="69"/>
        <v>#VALUE!</v>
      </c>
      <c r="AE47" s="94" t="e">
        <f t="shared" si="69"/>
        <v>#VALUE!</v>
      </c>
      <c r="AF47" s="94" t="e">
        <f t="shared" si="69"/>
        <v>#VALUE!</v>
      </c>
      <c r="AG47" s="94" t="s">
        <v>135</v>
      </c>
      <c r="AH47" s="86"/>
      <c r="AI47" s="86"/>
      <c r="AJ47" s="86"/>
      <c r="AK47" s="86"/>
      <c r="AL47" s="86"/>
      <c r="AM47" s="94"/>
      <c r="AN47" s="94" t="e">
        <f t="shared" ref="AN47:AY47" si="70">AN19/AN29</f>
        <v>#VALUE!</v>
      </c>
      <c r="AO47" s="94" t="e">
        <f t="shared" si="70"/>
        <v>#VALUE!</v>
      </c>
      <c r="AP47" s="94" t="e">
        <f t="shared" si="70"/>
        <v>#VALUE!</v>
      </c>
      <c r="AQ47" s="94" t="e">
        <f t="shared" si="70"/>
        <v>#VALUE!</v>
      </c>
      <c r="AR47" s="94" t="e">
        <f t="shared" si="70"/>
        <v>#VALUE!</v>
      </c>
      <c r="AS47" s="94" t="e">
        <f t="shared" si="70"/>
        <v>#VALUE!</v>
      </c>
      <c r="AT47" s="94" t="e">
        <f t="shared" si="70"/>
        <v>#VALUE!</v>
      </c>
      <c r="AU47" s="94" t="e">
        <f t="shared" si="70"/>
        <v>#VALUE!</v>
      </c>
      <c r="AV47" s="94" t="e">
        <f t="shared" si="70"/>
        <v>#VALUE!</v>
      </c>
      <c r="AW47" s="94" t="e">
        <f t="shared" si="70"/>
        <v>#VALUE!</v>
      </c>
      <c r="AX47" s="94" t="e">
        <f t="shared" si="70"/>
        <v>#VALUE!</v>
      </c>
      <c r="AY47" s="94" t="e">
        <f t="shared" si="70"/>
        <v>#VALUE!</v>
      </c>
      <c r="AZ47" s="94" t="s">
        <v>135</v>
      </c>
      <c r="BA47" s="86"/>
      <c r="BB47" s="86"/>
      <c r="BC47" s="86"/>
      <c r="BD47" s="86"/>
      <c r="BE47" s="86"/>
      <c r="BF47" s="94"/>
      <c r="BG47" s="94" t="e">
        <f t="shared" ref="BG47:BR47" si="71">BG19/BG29</f>
        <v>#VALUE!</v>
      </c>
      <c r="BH47" s="94" t="e">
        <f t="shared" si="71"/>
        <v>#VALUE!</v>
      </c>
      <c r="BI47" s="94" t="e">
        <f t="shared" si="71"/>
        <v>#VALUE!</v>
      </c>
      <c r="BJ47" s="94" t="e">
        <f t="shared" si="71"/>
        <v>#VALUE!</v>
      </c>
      <c r="BK47" s="94" t="e">
        <f t="shared" si="71"/>
        <v>#VALUE!</v>
      </c>
      <c r="BL47" s="94" t="e">
        <f t="shared" si="71"/>
        <v>#VALUE!</v>
      </c>
      <c r="BM47" s="94" t="e">
        <f t="shared" si="71"/>
        <v>#VALUE!</v>
      </c>
      <c r="BN47" s="94" t="e">
        <f t="shared" si="71"/>
        <v>#VALUE!</v>
      </c>
      <c r="BO47" s="94" t="e">
        <f t="shared" si="71"/>
        <v>#VALUE!</v>
      </c>
      <c r="BP47" s="94" t="e">
        <f t="shared" si="71"/>
        <v>#VALUE!</v>
      </c>
      <c r="BQ47" s="94" t="e">
        <f t="shared" si="71"/>
        <v>#VALUE!</v>
      </c>
      <c r="BR47" s="94" t="e">
        <f t="shared" si="71"/>
        <v>#VALUE!</v>
      </c>
      <c r="BS47" s="94" t="s">
        <v>135</v>
      </c>
      <c r="BT47" s="86"/>
      <c r="BU47" s="86"/>
      <c r="BV47" s="86"/>
      <c r="BW47" s="86"/>
      <c r="BX47" s="86"/>
      <c r="BY47" s="94"/>
      <c r="BZ47" s="94" t="e">
        <f t="shared" ref="BZ47:CK47" si="72">BZ19/BZ29</f>
        <v>#VALUE!</v>
      </c>
      <c r="CA47" s="94" t="e">
        <f t="shared" si="72"/>
        <v>#VALUE!</v>
      </c>
      <c r="CB47" s="94" t="e">
        <f t="shared" si="72"/>
        <v>#VALUE!</v>
      </c>
      <c r="CC47" s="94" t="e">
        <f t="shared" si="72"/>
        <v>#VALUE!</v>
      </c>
      <c r="CD47" s="94" t="e">
        <f t="shared" si="72"/>
        <v>#VALUE!</v>
      </c>
      <c r="CE47" s="94" t="e">
        <f t="shared" si="72"/>
        <v>#VALUE!</v>
      </c>
      <c r="CF47" s="94" t="e">
        <f t="shared" si="72"/>
        <v>#VALUE!</v>
      </c>
      <c r="CG47" s="94" t="e">
        <f t="shared" si="72"/>
        <v>#VALUE!</v>
      </c>
      <c r="CH47" s="94" t="e">
        <f t="shared" si="72"/>
        <v>#VALUE!</v>
      </c>
      <c r="CI47" s="94" t="e">
        <f t="shared" si="72"/>
        <v>#VALUE!</v>
      </c>
      <c r="CJ47" s="94" t="e">
        <f t="shared" si="72"/>
        <v>#VALUE!</v>
      </c>
      <c r="CK47" s="94" t="e">
        <f t="shared" si="72"/>
        <v>#VALUE!</v>
      </c>
      <c r="CL47" s="94" t="s">
        <v>135</v>
      </c>
      <c r="CM47" s="86"/>
      <c r="CN47" s="86"/>
      <c r="CO47" s="86"/>
      <c r="CP47" s="86"/>
      <c r="CQ47" s="86"/>
      <c r="CR47" s="94"/>
      <c r="CS47" s="94" t="e">
        <f t="shared" ref="CS47:DD47" si="73">CS19/CS29</f>
        <v>#VALUE!</v>
      </c>
      <c r="CT47" s="94" t="e">
        <f t="shared" si="73"/>
        <v>#VALUE!</v>
      </c>
      <c r="CU47" s="94" t="e">
        <f t="shared" si="73"/>
        <v>#VALUE!</v>
      </c>
      <c r="CV47" s="94" t="e">
        <f t="shared" si="73"/>
        <v>#VALUE!</v>
      </c>
      <c r="CW47" s="94" t="e">
        <f t="shared" si="73"/>
        <v>#VALUE!</v>
      </c>
      <c r="CX47" s="94" t="e">
        <f t="shared" si="73"/>
        <v>#VALUE!</v>
      </c>
      <c r="CY47" s="94" t="e">
        <f t="shared" si="73"/>
        <v>#VALUE!</v>
      </c>
      <c r="CZ47" s="94" t="e">
        <f t="shared" si="73"/>
        <v>#VALUE!</v>
      </c>
      <c r="DA47" s="94" t="e">
        <f t="shared" si="73"/>
        <v>#VALUE!</v>
      </c>
      <c r="DB47" s="94" t="e">
        <f t="shared" si="73"/>
        <v>#VALUE!</v>
      </c>
      <c r="DC47" s="94" t="e">
        <f t="shared" si="73"/>
        <v>#VALUE!</v>
      </c>
      <c r="DD47" s="94" t="e">
        <f t="shared" si="73"/>
        <v>#VALUE!</v>
      </c>
      <c r="DE47" s="94" t="s">
        <v>135</v>
      </c>
      <c r="DF47" s="86"/>
      <c r="DG47" s="86"/>
      <c r="DH47" s="86"/>
      <c r="DI47" s="86"/>
      <c r="DJ47" s="86"/>
    </row>
    <row r="48" spans="1:114">
      <c r="A48" s="94"/>
      <c r="B48" s="94" t="e">
        <f t="shared" si="48"/>
        <v>#VALUE!</v>
      </c>
      <c r="C48" s="94" t="e">
        <f t="shared" si="48"/>
        <v>#VALUE!</v>
      </c>
      <c r="D48" s="94" t="e">
        <f t="shared" si="48"/>
        <v>#VALUE!</v>
      </c>
      <c r="E48" s="94" t="e">
        <f t="shared" si="48"/>
        <v>#VALUE!</v>
      </c>
      <c r="F48" s="94" t="e">
        <f t="shared" si="48"/>
        <v>#VALUE!</v>
      </c>
      <c r="G48" s="94" t="e">
        <f t="shared" si="48"/>
        <v>#VALUE!</v>
      </c>
      <c r="H48" s="94" t="e">
        <f t="shared" si="48"/>
        <v>#VALUE!</v>
      </c>
      <c r="I48" s="94" t="e">
        <f t="shared" si="48"/>
        <v>#VALUE!</v>
      </c>
      <c r="J48" s="94" t="e">
        <f t="shared" si="48"/>
        <v>#VALUE!</v>
      </c>
      <c r="K48" s="94" t="e">
        <f t="shared" si="48"/>
        <v>#VALUE!</v>
      </c>
      <c r="L48" s="94" t="e">
        <f t="shared" si="48"/>
        <v>#VALUE!</v>
      </c>
      <c r="M48" s="94" t="e">
        <f t="shared" si="48"/>
        <v>#VALUE!</v>
      </c>
      <c r="N48" s="17" t="s">
        <v>110</v>
      </c>
      <c r="O48" s="86"/>
      <c r="P48" s="86"/>
      <c r="Q48" s="86"/>
      <c r="R48" s="86"/>
      <c r="S48" s="86"/>
      <c r="T48" s="94"/>
      <c r="U48" s="94" t="e">
        <f t="shared" ref="U48:AF48" si="74">U20/U30</f>
        <v>#VALUE!</v>
      </c>
      <c r="V48" s="94" t="e">
        <f t="shared" si="74"/>
        <v>#VALUE!</v>
      </c>
      <c r="W48" s="94" t="e">
        <f t="shared" si="74"/>
        <v>#VALUE!</v>
      </c>
      <c r="X48" s="94" t="e">
        <f t="shared" si="74"/>
        <v>#VALUE!</v>
      </c>
      <c r="Y48" s="94" t="e">
        <f t="shared" si="74"/>
        <v>#VALUE!</v>
      </c>
      <c r="Z48" s="94" t="e">
        <f t="shared" si="74"/>
        <v>#VALUE!</v>
      </c>
      <c r="AA48" s="94" t="e">
        <f t="shared" si="74"/>
        <v>#VALUE!</v>
      </c>
      <c r="AB48" s="94" t="e">
        <f t="shared" si="74"/>
        <v>#VALUE!</v>
      </c>
      <c r="AC48" s="94" t="e">
        <f t="shared" si="74"/>
        <v>#VALUE!</v>
      </c>
      <c r="AD48" s="94" t="e">
        <f t="shared" si="74"/>
        <v>#VALUE!</v>
      </c>
      <c r="AE48" s="94" t="e">
        <f t="shared" si="74"/>
        <v>#VALUE!</v>
      </c>
      <c r="AF48" s="94" t="e">
        <f t="shared" si="74"/>
        <v>#VALUE!</v>
      </c>
      <c r="AG48" s="17" t="s">
        <v>110</v>
      </c>
      <c r="AH48" s="86"/>
      <c r="AI48" s="86"/>
      <c r="AJ48" s="86"/>
      <c r="AK48" s="86"/>
      <c r="AL48" s="86"/>
      <c r="AM48" s="94"/>
      <c r="AN48" s="94" t="e">
        <f t="shared" ref="AN48:AY48" si="75">AN20/AN30</f>
        <v>#VALUE!</v>
      </c>
      <c r="AO48" s="94" t="e">
        <f t="shared" si="75"/>
        <v>#VALUE!</v>
      </c>
      <c r="AP48" s="94" t="e">
        <f t="shared" si="75"/>
        <v>#VALUE!</v>
      </c>
      <c r="AQ48" s="94" t="e">
        <f t="shared" si="75"/>
        <v>#VALUE!</v>
      </c>
      <c r="AR48" s="94" t="e">
        <f t="shared" si="75"/>
        <v>#VALUE!</v>
      </c>
      <c r="AS48" s="94" t="e">
        <f t="shared" si="75"/>
        <v>#VALUE!</v>
      </c>
      <c r="AT48" s="94" t="e">
        <f t="shared" si="75"/>
        <v>#VALUE!</v>
      </c>
      <c r="AU48" s="94" t="e">
        <f t="shared" si="75"/>
        <v>#VALUE!</v>
      </c>
      <c r="AV48" s="94" t="e">
        <f t="shared" si="75"/>
        <v>#VALUE!</v>
      </c>
      <c r="AW48" s="94" t="e">
        <f t="shared" si="75"/>
        <v>#VALUE!</v>
      </c>
      <c r="AX48" s="94" t="e">
        <f t="shared" si="75"/>
        <v>#VALUE!</v>
      </c>
      <c r="AY48" s="94" t="e">
        <f t="shared" si="75"/>
        <v>#VALUE!</v>
      </c>
      <c r="AZ48" s="17" t="s">
        <v>110</v>
      </c>
      <c r="BA48" s="86"/>
      <c r="BB48" s="86"/>
      <c r="BC48" s="86"/>
      <c r="BD48" s="86"/>
      <c r="BE48" s="86"/>
      <c r="BF48" s="94"/>
      <c r="BG48" s="94" t="e">
        <f t="shared" ref="BG48:BR48" si="76">BG20/BG30</f>
        <v>#VALUE!</v>
      </c>
      <c r="BH48" s="94" t="e">
        <f t="shared" si="76"/>
        <v>#VALUE!</v>
      </c>
      <c r="BI48" s="94" t="e">
        <f t="shared" si="76"/>
        <v>#VALUE!</v>
      </c>
      <c r="BJ48" s="94" t="e">
        <f t="shared" si="76"/>
        <v>#VALUE!</v>
      </c>
      <c r="BK48" s="94" t="e">
        <f t="shared" si="76"/>
        <v>#VALUE!</v>
      </c>
      <c r="BL48" s="94" t="e">
        <f t="shared" si="76"/>
        <v>#VALUE!</v>
      </c>
      <c r="BM48" s="94" t="e">
        <f t="shared" si="76"/>
        <v>#VALUE!</v>
      </c>
      <c r="BN48" s="94" t="e">
        <f t="shared" si="76"/>
        <v>#VALUE!</v>
      </c>
      <c r="BO48" s="94" t="e">
        <f t="shared" si="76"/>
        <v>#VALUE!</v>
      </c>
      <c r="BP48" s="94" t="e">
        <f t="shared" si="76"/>
        <v>#VALUE!</v>
      </c>
      <c r="BQ48" s="94" t="e">
        <f t="shared" si="76"/>
        <v>#VALUE!</v>
      </c>
      <c r="BR48" s="94" t="e">
        <f t="shared" si="76"/>
        <v>#VALUE!</v>
      </c>
      <c r="BS48" s="17" t="s">
        <v>110</v>
      </c>
      <c r="BT48" s="86"/>
      <c r="BU48" s="86"/>
      <c r="BV48" s="86"/>
      <c r="BW48" s="86"/>
      <c r="BX48" s="86"/>
      <c r="BY48" s="94"/>
      <c r="BZ48" s="94" t="e">
        <f t="shared" ref="BZ48:CK48" si="77">BZ20/BZ30</f>
        <v>#VALUE!</v>
      </c>
      <c r="CA48" s="94" t="e">
        <f t="shared" si="77"/>
        <v>#VALUE!</v>
      </c>
      <c r="CB48" s="94" t="e">
        <f t="shared" si="77"/>
        <v>#VALUE!</v>
      </c>
      <c r="CC48" s="94" t="e">
        <f t="shared" si="77"/>
        <v>#VALUE!</v>
      </c>
      <c r="CD48" s="94" t="e">
        <f t="shared" si="77"/>
        <v>#VALUE!</v>
      </c>
      <c r="CE48" s="94" t="e">
        <f t="shared" si="77"/>
        <v>#VALUE!</v>
      </c>
      <c r="CF48" s="94" t="e">
        <f t="shared" si="77"/>
        <v>#VALUE!</v>
      </c>
      <c r="CG48" s="94" t="e">
        <f t="shared" si="77"/>
        <v>#VALUE!</v>
      </c>
      <c r="CH48" s="94" t="e">
        <f t="shared" si="77"/>
        <v>#VALUE!</v>
      </c>
      <c r="CI48" s="94" t="e">
        <f t="shared" si="77"/>
        <v>#VALUE!</v>
      </c>
      <c r="CJ48" s="94" t="e">
        <f t="shared" si="77"/>
        <v>#VALUE!</v>
      </c>
      <c r="CK48" s="94" t="e">
        <f t="shared" si="77"/>
        <v>#VALUE!</v>
      </c>
      <c r="CL48" s="17" t="s">
        <v>110</v>
      </c>
      <c r="CM48" s="86"/>
      <c r="CN48" s="86"/>
      <c r="CO48" s="86"/>
      <c r="CP48" s="86"/>
      <c r="CQ48" s="86"/>
      <c r="CR48" s="94"/>
      <c r="CS48" s="94" t="e">
        <f t="shared" ref="CS48:DD48" si="78">CS20/CS30</f>
        <v>#VALUE!</v>
      </c>
      <c r="CT48" s="94" t="e">
        <f t="shared" si="78"/>
        <v>#VALUE!</v>
      </c>
      <c r="CU48" s="94" t="e">
        <f t="shared" si="78"/>
        <v>#VALUE!</v>
      </c>
      <c r="CV48" s="94" t="e">
        <f t="shared" si="78"/>
        <v>#VALUE!</v>
      </c>
      <c r="CW48" s="94" t="e">
        <f t="shared" si="78"/>
        <v>#VALUE!</v>
      </c>
      <c r="CX48" s="94" t="e">
        <f t="shared" si="78"/>
        <v>#VALUE!</v>
      </c>
      <c r="CY48" s="94" t="e">
        <f t="shared" si="78"/>
        <v>#VALUE!</v>
      </c>
      <c r="CZ48" s="94" t="e">
        <f t="shared" si="78"/>
        <v>#VALUE!</v>
      </c>
      <c r="DA48" s="94" t="e">
        <f t="shared" si="78"/>
        <v>#VALUE!</v>
      </c>
      <c r="DB48" s="94" t="e">
        <f t="shared" si="78"/>
        <v>#VALUE!</v>
      </c>
      <c r="DC48" s="94" t="e">
        <f t="shared" si="78"/>
        <v>#VALUE!</v>
      </c>
      <c r="DD48" s="94" t="e">
        <f t="shared" si="78"/>
        <v>#VALUE!</v>
      </c>
      <c r="DE48" s="17" t="s">
        <v>110</v>
      </c>
      <c r="DF48" s="86"/>
      <c r="DG48" s="86"/>
      <c r="DH48" s="86"/>
      <c r="DI48" s="86"/>
      <c r="DJ48" s="86"/>
    </row>
    <row r="49" spans="1:114">
      <c r="A49" s="94"/>
      <c r="B49" s="94" t="e">
        <f t="shared" si="48"/>
        <v>#VALUE!</v>
      </c>
      <c r="C49" s="94" t="e">
        <f t="shared" si="48"/>
        <v>#VALUE!</v>
      </c>
      <c r="D49" s="94" t="e">
        <f t="shared" si="48"/>
        <v>#VALUE!</v>
      </c>
      <c r="E49" s="94" t="e">
        <f t="shared" si="48"/>
        <v>#VALUE!</v>
      </c>
      <c r="F49" s="94" t="e">
        <f t="shared" si="48"/>
        <v>#VALUE!</v>
      </c>
      <c r="G49" s="94" t="e">
        <f t="shared" si="48"/>
        <v>#VALUE!</v>
      </c>
      <c r="H49" s="94" t="e">
        <f t="shared" si="48"/>
        <v>#VALUE!</v>
      </c>
      <c r="I49" s="94" t="e">
        <f t="shared" si="48"/>
        <v>#VALUE!</v>
      </c>
      <c r="J49" s="94" t="e">
        <f t="shared" si="48"/>
        <v>#VALUE!</v>
      </c>
      <c r="K49" s="94" t="e">
        <f t="shared" si="48"/>
        <v>#VALUE!</v>
      </c>
      <c r="L49" s="94" t="e">
        <f t="shared" si="48"/>
        <v>#VALUE!</v>
      </c>
      <c r="M49" s="94" t="e">
        <f t="shared" si="48"/>
        <v>#VALUE!</v>
      </c>
      <c r="N49" s="94"/>
      <c r="O49" s="86"/>
      <c r="P49" s="86"/>
      <c r="Q49" s="86"/>
      <c r="R49" s="86"/>
      <c r="S49" s="86"/>
      <c r="T49" s="94"/>
      <c r="U49" s="94" t="e">
        <f t="shared" ref="U49:AF49" si="79">U21/U31</f>
        <v>#VALUE!</v>
      </c>
      <c r="V49" s="94" t="e">
        <f t="shared" si="79"/>
        <v>#VALUE!</v>
      </c>
      <c r="W49" s="94" t="e">
        <f t="shared" si="79"/>
        <v>#VALUE!</v>
      </c>
      <c r="X49" s="94" t="e">
        <f t="shared" si="79"/>
        <v>#VALUE!</v>
      </c>
      <c r="Y49" s="94" t="e">
        <f t="shared" si="79"/>
        <v>#VALUE!</v>
      </c>
      <c r="Z49" s="94" t="e">
        <f t="shared" si="79"/>
        <v>#VALUE!</v>
      </c>
      <c r="AA49" s="94" t="e">
        <f t="shared" si="79"/>
        <v>#VALUE!</v>
      </c>
      <c r="AB49" s="94" t="e">
        <f t="shared" si="79"/>
        <v>#VALUE!</v>
      </c>
      <c r="AC49" s="94" t="e">
        <f t="shared" si="79"/>
        <v>#VALUE!</v>
      </c>
      <c r="AD49" s="94" t="e">
        <f t="shared" si="79"/>
        <v>#VALUE!</v>
      </c>
      <c r="AE49" s="94" t="e">
        <f t="shared" si="79"/>
        <v>#VALUE!</v>
      </c>
      <c r="AF49" s="94" t="e">
        <f t="shared" si="79"/>
        <v>#VALUE!</v>
      </c>
      <c r="AG49" s="94"/>
      <c r="AH49" s="86"/>
      <c r="AI49" s="86"/>
      <c r="AJ49" s="86"/>
      <c r="AK49" s="86"/>
      <c r="AL49" s="86"/>
      <c r="AM49" s="94"/>
      <c r="AN49" s="94" t="e">
        <f t="shared" ref="AN49:AY49" si="80">AN21/AN31</f>
        <v>#VALUE!</v>
      </c>
      <c r="AO49" s="94" t="e">
        <f t="shared" si="80"/>
        <v>#VALUE!</v>
      </c>
      <c r="AP49" s="94" t="e">
        <f t="shared" si="80"/>
        <v>#VALUE!</v>
      </c>
      <c r="AQ49" s="94" t="e">
        <f t="shared" si="80"/>
        <v>#VALUE!</v>
      </c>
      <c r="AR49" s="94" t="e">
        <f t="shared" si="80"/>
        <v>#VALUE!</v>
      </c>
      <c r="AS49" s="94" t="e">
        <f t="shared" si="80"/>
        <v>#VALUE!</v>
      </c>
      <c r="AT49" s="94" t="e">
        <f t="shared" si="80"/>
        <v>#VALUE!</v>
      </c>
      <c r="AU49" s="94" t="e">
        <f t="shared" si="80"/>
        <v>#VALUE!</v>
      </c>
      <c r="AV49" s="94" t="e">
        <f t="shared" si="80"/>
        <v>#VALUE!</v>
      </c>
      <c r="AW49" s="94" t="e">
        <f t="shared" si="80"/>
        <v>#VALUE!</v>
      </c>
      <c r="AX49" s="94" t="e">
        <f t="shared" si="80"/>
        <v>#VALUE!</v>
      </c>
      <c r="AY49" s="94" t="e">
        <f t="shared" si="80"/>
        <v>#VALUE!</v>
      </c>
      <c r="AZ49" s="94"/>
      <c r="BA49" s="86"/>
      <c r="BB49" s="86"/>
      <c r="BC49" s="86"/>
      <c r="BD49" s="86"/>
      <c r="BE49" s="86"/>
      <c r="BF49" s="94"/>
      <c r="BG49" s="94" t="e">
        <f t="shared" ref="BG49:BR49" si="81">BG21/BG31</f>
        <v>#VALUE!</v>
      </c>
      <c r="BH49" s="94" t="e">
        <f t="shared" si="81"/>
        <v>#VALUE!</v>
      </c>
      <c r="BI49" s="94" t="e">
        <f t="shared" si="81"/>
        <v>#VALUE!</v>
      </c>
      <c r="BJ49" s="94" t="e">
        <f t="shared" si="81"/>
        <v>#VALUE!</v>
      </c>
      <c r="BK49" s="94" t="e">
        <f t="shared" si="81"/>
        <v>#VALUE!</v>
      </c>
      <c r="BL49" s="94" t="e">
        <f t="shared" si="81"/>
        <v>#VALUE!</v>
      </c>
      <c r="BM49" s="94" t="e">
        <f t="shared" si="81"/>
        <v>#VALUE!</v>
      </c>
      <c r="BN49" s="94" t="e">
        <f t="shared" si="81"/>
        <v>#VALUE!</v>
      </c>
      <c r="BO49" s="94" t="e">
        <f t="shared" si="81"/>
        <v>#VALUE!</v>
      </c>
      <c r="BP49" s="94" t="e">
        <f t="shared" si="81"/>
        <v>#VALUE!</v>
      </c>
      <c r="BQ49" s="94" t="e">
        <f t="shared" si="81"/>
        <v>#VALUE!</v>
      </c>
      <c r="BR49" s="94" t="e">
        <f t="shared" si="81"/>
        <v>#VALUE!</v>
      </c>
      <c r="BS49" s="94"/>
      <c r="BT49" s="86"/>
      <c r="BU49" s="86"/>
      <c r="BV49" s="86"/>
      <c r="BW49" s="86"/>
      <c r="BX49" s="86"/>
      <c r="BY49" s="94"/>
      <c r="BZ49" s="94" t="e">
        <f t="shared" ref="BZ49:CK49" si="82">BZ21/BZ31</f>
        <v>#VALUE!</v>
      </c>
      <c r="CA49" s="94" t="e">
        <f t="shared" si="82"/>
        <v>#VALUE!</v>
      </c>
      <c r="CB49" s="94" t="e">
        <f t="shared" si="82"/>
        <v>#VALUE!</v>
      </c>
      <c r="CC49" s="94" t="e">
        <f t="shared" si="82"/>
        <v>#VALUE!</v>
      </c>
      <c r="CD49" s="94" t="e">
        <f t="shared" si="82"/>
        <v>#VALUE!</v>
      </c>
      <c r="CE49" s="94" t="e">
        <f t="shared" si="82"/>
        <v>#VALUE!</v>
      </c>
      <c r="CF49" s="94" t="e">
        <f t="shared" si="82"/>
        <v>#VALUE!</v>
      </c>
      <c r="CG49" s="94" t="e">
        <f t="shared" si="82"/>
        <v>#VALUE!</v>
      </c>
      <c r="CH49" s="94" t="e">
        <f t="shared" si="82"/>
        <v>#VALUE!</v>
      </c>
      <c r="CI49" s="94" t="e">
        <f t="shared" si="82"/>
        <v>#VALUE!</v>
      </c>
      <c r="CJ49" s="94" t="e">
        <f t="shared" si="82"/>
        <v>#VALUE!</v>
      </c>
      <c r="CK49" s="94" t="e">
        <f t="shared" si="82"/>
        <v>#VALUE!</v>
      </c>
      <c r="CL49" s="94"/>
      <c r="CM49" s="86"/>
      <c r="CN49" s="86"/>
      <c r="CO49" s="86"/>
      <c r="CP49" s="86"/>
      <c r="CQ49" s="86"/>
      <c r="CR49" s="94"/>
      <c r="CS49" s="94" t="e">
        <f t="shared" ref="CS49:DD49" si="83">CS21/CS31</f>
        <v>#VALUE!</v>
      </c>
      <c r="CT49" s="94" t="e">
        <f t="shared" si="83"/>
        <v>#VALUE!</v>
      </c>
      <c r="CU49" s="94" t="e">
        <f t="shared" si="83"/>
        <v>#VALUE!</v>
      </c>
      <c r="CV49" s="94" t="e">
        <f t="shared" si="83"/>
        <v>#VALUE!</v>
      </c>
      <c r="CW49" s="94" t="e">
        <f t="shared" si="83"/>
        <v>#VALUE!</v>
      </c>
      <c r="CX49" s="94" t="e">
        <f t="shared" si="83"/>
        <v>#VALUE!</v>
      </c>
      <c r="CY49" s="94" t="e">
        <f t="shared" si="83"/>
        <v>#VALUE!</v>
      </c>
      <c r="CZ49" s="94" t="e">
        <f t="shared" si="83"/>
        <v>#VALUE!</v>
      </c>
      <c r="DA49" s="94" t="e">
        <f t="shared" si="83"/>
        <v>#VALUE!</v>
      </c>
      <c r="DB49" s="94" t="e">
        <f t="shared" si="83"/>
        <v>#VALUE!</v>
      </c>
      <c r="DC49" s="94" t="e">
        <f t="shared" si="83"/>
        <v>#VALUE!</v>
      </c>
      <c r="DD49" s="94" t="e">
        <f t="shared" si="83"/>
        <v>#VALUE!</v>
      </c>
      <c r="DE49" s="94"/>
      <c r="DF49" s="86"/>
      <c r="DG49" s="86"/>
      <c r="DH49" s="86"/>
      <c r="DI49" s="86"/>
      <c r="DJ49" s="86"/>
    </row>
    <row r="50" spans="1:114">
      <c r="A50" s="94"/>
      <c r="B50" s="94"/>
      <c r="C50" s="123"/>
      <c r="D50" s="94"/>
      <c r="E50" s="94"/>
      <c r="F50" s="94"/>
      <c r="G50" s="94"/>
      <c r="H50" s="94"/>
      <c r="I50" s="94"/>
      <c r="J50" s="94"/>
      <c r="K50" s="94"/>
      <c r="L50" s="94"/>
      <c r="M50" s="94"/>
      <c r="O50" s="86"/>
      <c r="P50" s="86"/>
      <c r="Q50" s="86"/>
      <c r="R50" s="86"/>
      <c r="S50" s="86"/>
      <c r="T50" s="94"/>
      <c r="U50" s="94"/>
      <c r="V50" s="123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H50" s="86"/>
      <c r="AI50" s="86"/>
      <c r="AJ50" s="86"/>
      <c r="AK50" s="86"/>
      <c r="AL50" s="86"/>
      <c r="AM50" s="94"/>
      <c r="AN50" s="94"/>
      <c r="AO50" s="123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BA50" s="86"/>
      <c r="BB50" s="86"/>
      <c r="BC50" s="86"/>
      <c r="BD50" s="86"/>
      <c r="BE50" s="86"/>
      <c r="BF50" s="94"/>
      <c r="BG50" s="94"/>
      <c r="BH50" s="123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T50" s="86"/>
      <c r="BU50" s="86"/>
      <c r="BV50" s="86"/>
      <c r="BW50" s="86"/>
      <c r="BX50" s="86"/>
      <c r="BY50" s="94"/>
      <c r="BZ50" s="94"/>
      <c r="CA50" s="123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M50" s="86"/>
      <c r="CN50" s="86"/>
      <c r="CO50" s="86"/>
      <c r="CP50" s="86"/>
      <c r="CQ50" s="86"/>
      <c r="CR50" s="94"/>
      <c r="CS50" s="94"/>
      <c r="CT50" s="123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F50" s="86"/>
      <c r="DG50" s="86"/>
      <c r="DH50" s="86"/>
      <c r="DI50" s="86"/>
      <c r="DJ50" s="86"/>
    </row>
    <row r="51" spans="1:114">
      <c r="A51" s="94"/>
      <c r="B51" s="94"/>
      <c r="C51" s="12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86"/>
      <c r="P51" s="86"/>
      <c r="Q51" s="86"/>
      <c r="R51" s="86"/>
      <c r="S51" s="86"/>
      <c r="T51" s="94"/>
      <c r="U51" s="94"/>
      <c r="V51" s="123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86"/>
      <c r="AI51" s="86"/>
      <c r="AJ51" s="86"/>
      <c r="AK51" s="86"/>
      <c r="AL51" s="86"/>
      <c r="AM51" s="94"/>
      <c r="AN51" s="94"/>
      <c r="AO51" s="123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86"/>
      <c r="BB51" s="86"/>
      <c r="BC51" s="86"/>
      <c r="BD51" s="86"/>
      <c r="BE51" s="86"/>
      <c r="BF51" s="94"/>
      <c r="BG51" s="94"/>
      <c r="BH51" s="123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86"/>
      <c r="BU51" s="86"/>
      <c r="BV51" s="86"/>
      <c r="BW51" s="86"/>
      <c r="BX51" s="86"/>
      <c r="BY51" s="94"/>
      <c r="BZ51" s="94"/>
      <c r="CA51" s="123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86"/>
      <c r="CN51" s="86"/>
      <c r="CO51" s="86"/>
      <c r="CP51" s="86"/>
      <c r="CQ51" s="86"/>
      <c r="CR51" s="94"/>
      <c r="CS51" s="94"/>
      <c r="CT51" s="123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86"/>
      <c r="DG51" s="86"/>
      <c r="DH51" s="86"/>
      <c r="DI51" s="86"/>
      <c r="DJ51" s="86"/>
    </row>
    <row r="52" spans="1:114">
      <c r="A52" s="94" t="s">
        <v>64</v>
      </c>
      <c r="B52" s="152" t="e">
        <f>AVERAGE(B4:B7)</f>
        <v>#VALUE!</v>
      </c>
      <c r="C52" s="152" t="e">
        <f t="shared" ref="C52:M52" si="84">AVERAGE(C4:C7)</f>
        <v>#VALUE!</v>
      </c>
      <c r="D52" s="152" t="e">
        <f>AVERAGE(D4:D7)</f>
        <v>#VALUE!</v>
      </c>
      <c r="E52" s="152" t="e">
        <f t="shared" si="84"/>
        <v>#VALUE!</v>
      </c>
      <c r="F52" s="152" t="e">
        <f t="shared" si="84"/>
        <v>#VALUE!</v>
      </c>
      <c r="G52" s="152" t="e">
        <f t="shared" si="84"/>
        <v>#VALUE!</v>
      </c>
      <c r="H52" s="152" t="e">
        <f t="shared" si="84"/>
        <v>#VALUE!</v>
      </c>
      <c r="I52" s="152" t="e">
        <f t="shared" si="84"/>
        <v>#VALUE!</v>
      </c>
      <c r="J52" s="152" t="e">
        <f t="shared" si="84"/>
        <v>#VALUE!</v>
      </c>
      <c r="K52" s="152" t="e">
        <f t="shared" si="84"/>
        <v>#VALUE!</v>
      </c>
      <c r="L52" s="152" t="e">
        <f t="shared" si="84"/>
        <v>#VALUE!</v>
      </c>
      <c r="M52" s="152" t="e">
        <f t="shared" si="84"/>
        <v>#VALUE!</v>
      </c>
      <c r="N52" s="94"/>
      <c r="O52" s="86"/>
      <c r="P52" s="86"/>
      <c r="Q52" s="86"/>
      <c r="R52" s="86"/>
      <c r="S52" s="86"/>
      <c r="T52" s="94" t="s">
        <v>64</v>
      </c>
      <c r="U52" s="152" t="e">
        <f>AVERAGE(U4:U7)</f>
        <v>#VALUE!</v>
      </c>
      <c r="V52" s="152" t="e">
        <f t="shared" ref="V52:AF52" si="85">AVERAGE(V4:V7)</f>
        <v>#VALUE!</v>
      </c>
      <c r="W52" s="152" t="e">
        <f t="shared" si="85"/>
        <v>#VALUE!</v>
      </c>
      <c r="X52" s="152" t="e">
        <f t="shared" si="85"/>
        <v>#VALUE!</v>
      </c>
      <c r="Y52" s="152" t="e">
        <f t="shared" si="85"/>
        <v>#VALUE!</v>
      </c>
      <c r="Z52" s="152" t="e">
        <f t="shared" si="85"/>
        <v>#VALUE!</v>
      </c>
      <c r="AA52" s="152" t="e">
        <f t="shared" si="85"/>
        <v>#VALUE!</v>
      </c>
      <c r="AB52" s="152" t="e">
        <f t="shared" si="85"/>
        <v>#VALUE!</v>
      </c>
      <c r="AC52" s="152" t="e">
        <f t="shared" si="85"/>
        <v>#VALUE!</v>
      </c>
      <c r="AD52" s="152" t="e">
        <f t="shared" si="85"/>
        <v>#VALUE!</v>
      </c>
      <c r="AE52" s="152" t="e">
        <f t="shared" si="85"/>
        <v>#VALUE!</v>
      </c>
      <c r="AF52" s="152" t="e">
        <f t="shared" si="85"/>
        <v>#VALUE!</v>
      </c>
      <c r="AG52" s="94"/>
      <c r="AH52" s="86"/>
      <c r="AI52" s="86"/>
      <c r="AJ52" s="86"/>
      <c r="AK52" s="86"/>
      <c r="AL52" s="86"/>
      <c r="AM52" s="94" t="s">
        <v>64</v>
      </c>
      <c r="AN52" s="152" t="e">
        <f>AVERAGE(AN4:AN7)</f>
        <v>#VALUE!</v>
      </c>
      <c r="AO52" s="152" t="e">
        <f t="shared" ref="AO52:AY52" si="86">AVERAGE(AO4:AO7)</f>
        <v>#VALUE!</v>
      </c>
      <c r="AP52" s="152" t="e">
        <f t="shared" si="86"/>
        <v>#VALUE!</v>
      </c>
      <c r="AQ52" s="152" t="e">
        <f t="shared" si="86"/>
        <v>#VALUE!</v>
      </c>
      <c r="AR52" s="152" t="e">
        <f t="shared" si="86"/>
        <v>#VALUE!</v>
      </c>
      <c r="AS52" s="152" t="e">
        <f t="shared" si="86"/>
        <v>#VALUE!</v>
      </c>
      <c r="AT52" s="152" t="e">
        <f t="shared" si="86"/>
        <v>#VALUE!</v>
      </c>
      <c r="AU52" s="152" t="e">
        <f t="shared" si="86"/>
        <v>#VALUE!</v>
      </c>
      <c r="AV52" s="152" t="e">
        <f t="shared" si="86"/>
        <v>#VALUE!</v>
      </c>
      <c r="AW52" s="152" t="e">
        <f t="shared" si="86"/>
        <v>#VALUE!</v>
      </c>
      <c r="AX52" s="152" t="e">
        <f t="shared" si="86"/>
        <v>#VALUE!</v>
      </c>
      <c r="AY52" s="152" t="e">
        <f t="shared" si="86"/>
        <v>#VALUE!</v>
      </c>
      <c r="AZ52" s="94"/>
      <c r="BA52" s="86"/>
      <c r="BB52" s="86"/>
      <c r="BC52" s="86"/>
      <c r="BD52" s="86"/>
      <c r="BE52" s="86"/>
      <c r="BF52" s="94" t="s">
        <v>64</v>
      </c>
      <c r="BG52" s="152" t="e">
        <f>AVERAGE(BG4:BG7)</f>
        <v>#VALUE!</v>
      </c>
      <c r="BH52" s="152" t="e">
        <f t="shared" ref="BH52:BR52" si="87">AVERAGE(BH4:BH7)</f>
        <v>#VALUE!</v>
      </c>
      <c r="BI52" s="152" t="e">
        <f t="shared" si="87"/>
        <v>#VALUE!</v>
      </c>
      <c r="BJ52" s="152" t="e">
        <f t="shared" si="87"/>
        <v>#VALUE!</v>
      </c>
      <c r="BK52" s="152" t="e">
        <f t="shared" si="87"/>
        <v>#VALUE!</v>
      </c>
      <c r="BL52" s="152" t="e">
        <f t="shared" si="87"/>
        <v>#VALUE!</v>
      </c>
      <c r="BM52" s="152" t="e">
        <f t="shared" si="87"/>
        <v>#VALUE!</v>
      </c>
      <c r="BN52" s="152" t="e">
        <f t="shared" si="87"/>
        <v>#VALUE!</v>
      </c>
      <c r="BO52" s="152" t="e">
        <f t="shared" si="87"/>
        <v>#VALUE!</v>
      </c>
      <c r="BP52" s="152" t="e">
        <f t="shared" si="87"/>
        <v>#VALUE!</v>
      </c>
      <c r="BQ52" s="152" t="e">
        <f t="shared" si="87"/>
        <v>#VALUE!</v>
      </c>
      <c r="BR52" s="152" t="e">
        <f t="shared" si="87"/>
        <v>#VALUE!</v>
      </c>
      <c r="BS52" s="94"/>
      <c r="BT52" s="86"/>
      <c r="BU52" s="86"/>
      <c r="BV52" s="86"/>
      <c r="BW52" s="86"/>
      <c r="BX52" s="86"/>
      <c r="BY52" s="94" t="s">
        <v>64</v>
      </c>
      <c r="BZ52" s="152" t="e">
        <f>AVERAGE(BZ4:BZ7)</f>
        <v>#VALUE!</v>
      </c>
      <c r="CA52" s="152" t="e">
        <f t="shared" ref="CA52:CK52" si="88">AVERAGE(CA4:CA7)</f>
        <v>#VALUE!</v>
      </c>
      <c r="CB52" s="152" t="e">
        <f t="shared" si="88"/>
        <v>#VALUE!</v>
      </c>
      <c r="CC52" s="152" t="e">
        <f t="shared" si="88"/>
        <v>#VALUE!</v>
      </c>
      <c r="CD52" s="152" t="e">
        <f t="shared" si="88"/>
        <v>#VALUE!</v>
      </c>
      <c r="CE52" s="152" t="e">
        <f t="shared" si="88"/>
        <v>#VALUE!</v>
      </c>
      <c r="CF52" s="152" t="e">
        <f t="shared" si="88"/>
        <v>#VALUE!</v>
      </c>
      <c r="CG52" s="152" t="e">
        <f t="shared" si="88"/>
        <v>#VALUE!</v>
      </c>
      <c r="CH52" s="152" t="e">
        <f t="shared" si="88"/>
        <v>#VALUE!</v>
      </c>
      <c r="CI52" s="152" t="e">
        <f t="shared" si="88"/>
        <v>#VALUE!</v>
      </c>
      <c r="CJ52" s="152" t="e">
        <f t="shared" si="88"/>
        <v>#VALUE!</v>
      </c>
      <c r="CK52" s="152" t="e">
        <f t="shared" si="88"/>
        <v>#VALUE!</v>
      </c>
      <c r="CL52" s="94"/>
      <c r="CM52" s="86"/>
      <c r="CN52" s="86"/>
      <c r="CO52" s="86"/>
      <c r="CP52" s="86"/>
      <c r="CQ52" s="86"/>
      <c r="CR52" s="94" t="s">
        <v>64</v>
      </c>
      <c r="CS52" s="152" t="e">
        <f>AVERAGE(CS4:CS7)</f>
        <v>#VALUE!</v>
      </c>
      <c r="CT52" s="152" t="e">
        <f t="shared" ref="CT52:DD52" si="89">AVERAGE(CT4:CT7)</f>
        <v>#VALUE!</v>
      </c>
      <c r="CU52" s="152" t="e">
        <f t="shared" si="89"/>
        <v>#VALUE!</v>
      </c>
      <c r="CV52" s="152" t="e">
        <f t="shared" si="89"/>
        <v>#VALUE!</v>
      </c>
      <c r="CW52" s="152" t="e">
        <f t="shared" si="89"/>
        <v>#VALUE!</v>
      </c>
      <c r="CX52" s="152" t="e">
        <f t="shared" si="89"/>
        <v>#VALUE!</v>
      </c>
      <c r="CY52" s="152" t="e">
        <f t="shared" si="89"/>
        <v>#VALUE!</v>
      </c>
      <c r="CZ52" s="152" t="e">
        <f t="shared" si="89"/>
        <v>#VALUE!</v>
      </c>
      <c r="DA52" s="152" t="e">
        <f t="shared" si="89"/>
        <v>#VALUE!</v>
      </c>
      <c r="DB52" s="152" t="e">
        <f t="shared" si="89"/>
        <v>#VALUE!</v>
      </c>
      <c r="DC52" s="152" t="e">
        <f t="shared" si="89"/>
        <v>#VALUE!</v>
      </c>
      <c r="DD52" s="152" t="e">
        <f t="shared" si="89"/>
        <v>#VALUE!</v>
      </c>
      <c r="DE52" s="94"/>
      <c r="DF52" s="86"/>
      <c r="DG52" s="86"/>
      <c r="DH52" s="86"/>
      <c r="DI52" s="86"/>
      <c r="DJ52" s="86"/>
    </row>
    <row r="53" spans="1:114">
      <c r="A53" s="94" t="s">
        <v>63</v>
      </c>
      <c r="B53" s="152" t="e">
        <f>STDEV(B4:B7)</f>
        <v>#VALUE!</v>
      </c>
      <c r="C53" s="152" t="e">
        <f t="shared" ref="C53:M53" si="90">STDEV(C4:C7)</f>
        <v>#VALUE!</v>
      </c>
      <c r="D53" s="152" t="e">
        <f>STDEV(D4:D7)</f>
        <v>#VALUE!</v>
      </c>
      <c r="E53" s="152" t="e">
        <f t="shared" si="90"/>
        <v>#VALUE!</v>
      </c>
      <c r="F53" s="152" t="e">
        <f t="shared" si="90"/>
        <v>#VALUE!</v>
      </c>
      <c r="G53" s="152" t="e">
        <f t="shared" si="90"/>
        <v>#VALUE!</v>
      </c>
      <c r="H53" s="152" t="e">
        <f t="shared" si="90"/>
        <v>#VALUE!</v>
      </c>
      <c r="I53" s="152" t="e">
        <f t="shared" si="90"/>
        <v>#VALUE!</v>
      </c>
      <c r="J53" s="152" t="e">
        <f t="shared" si="90"/>
        <v>#VALUE!</v>
      </c>
      <c r="K53" s="152" t="e">
        <f t="shared" si="90"/>
        <v>#VALUE!</v>
      </c>
      <c r="L53" s="152" t="e">
        <f t="shared" si="90"/>
        <v>#VALUE!</v>
      </c>
      <c r="M53" s="152" t="e">
        <f t="shared" si="90"/>
        <v>#VALUE!</v>
      </c>
      <c r="N53" s="94"/>
      <c r="O53" s="86"/>
      <c r="P53" s="86"/>
      <c r="Q53" s="86"/>
      <c r="R53" s="86"/>
      <c r="S53" s="86"/>
      <c r="T53" s="94" t="s">
        <v>63</v>
      </c>
      <c r="U53" s="152" t="e">
        <f>STDEV(U4:U7)</f>
        <v>#VALUE!</v>
      </c>
      <c r="V53" s="152" t="e">
        <f t="shared" ref="V53:AF53" si="91">STDEV(V4:V7)</f>
        <v>#VALUE!</v>
      </c>
      <c r="W53" s="152" t="e">
        <f t="shared" si="91"/>
        <v>#VALUE!</v>
      </c>
      <c r="X53" s="152" t="e">
        <f t="shared" si="91"/>
        <v>#VALUE!</v>
      </c>
      <c r="Y53" s="152" t="e">
        <f t="shared" si="91"/>
        <v>#VALUE!</v>
      </c>
      <c r="Z53" s="152" t="e">
        <f t="shared" si="91"/>
        <v>#VALUE!</v>
      </c>
      <c r="AA53" s="152" t="e">
        <f t="shared" si="91"/>
        <v>#VALUE!</v>
      </c>
      <c r="AB53" s="152" t="e">
        <f t="shared" si="91"/>
        <v>#VALUE!</v>
      </c>
      <c r="AC53" s="152" t="e">
        <f t="shared" si="91"/>
        <v>#VALUE!</v>
      </c>
      <c r="AD53" s="152" t="e">
        <f t="shared" si="91"/>
        <v>#VALUE!</v>
      </c>
      <c r="AE53" s="152" t="e">
        <f t="shared" si="91"/>
        <v>#VALUE!</v>
      </c>
      <c r="AF53" s="152" t="e">
        <f t="shared" si="91"/>
        <v>#VALUE!</v>
      </c>
      <c r="AG53" s="94"/>
      <c r="AH53" s="86"/>
      <c r="AI53" s="86"/>
      <c r="AJ53" s="86"/>
      <c r="AK53" s="86"/>
      <c r="AL53" s="86"/>
      <c r="AM53" s="94" t="s">
        <v>63</v>
      </c>
      <c r="AN53" s="152" t="e">
        <f>STDEV(AN4:AN7)</f>
        <v>#VALUE!</v>
      </c>
      <c r="AO53" s="152" t="e">
        <f t="shared" ref="AO53:AY53" si="92">STDEV(AO4:AO7)</f>
        <v>#VALUE!</v>
      </c>
      <c r="AP53" s="152" t="e">
        <f t="shared" si="92"/>
        <v>#VALUE!</v>
      </c>
      <c r="AQ53" s="152" t="e">
        <f t="shared" si="92"/>
        <v>#VALUE!</v>
      </c>
      <c r="AR53" s="152" t="e">
        <f t="shared" si="92"/>
        <v>#VALUE!</v>
      </c>
      <c r="AS53" s="152" t="e">
        <f t="shared" si="92"/>
        <v>#VALUE!</v>
      </c>
      <c r="AT53" s="152" t="e">
        <f t="shared" si="92"/>
        <v>#VALUE!</v>
      </c>
      <c r="AU53" s="152" t="e">
        <f t="shared" si="92"/>
        <v>#VALUE!</v>
      </c>
      <c r="AV53" s="152" t="e">
        <f t="shared" si="92"/>
        <v>#VALUE!</v>
      </c>
      <c r="AW53" s="152" t="e">
        <f t="shared" si="92"/>
        <v>#VALUE!</v>
      </c>
      <c r="AX53" s="152" t="e">
        <f t="shared" si="92"/>
        <v>#VALUE!</v>
      </c>
      <c r="AY53" s="152" t="e">
        <f t="shared" si="92"/>
        <v>#VALUE!</v>
      </c>
      <c r="AZ53" s="94"/>
      <c r="BA53" s="86"/>
      <c r="BB53" s="86"/>
      <c r="BC53" s="86"/>
      <c r="BD53" s="86"/>
      <c r="BE53" s="86"/>
      <c r="BF53" s="94" t="s">
        <v>63</v>
      </c>
      <c r="BG53" s="152" t="e">
        <f>STDEV(BG4:BG7)</f>
        <v>#VALUE!</v>
      </c>
      <c r="BH53" s="152" t="e">
        <f t="shared" ref="BH53:BR53" si="93">STDEV(BH4:BH7)</f>
        <v>#VALUE!</v>
      </c>
      <c r="BI53" s="152" t="e">
        <f t="shared" si="93"/>
        <v>#VALUE!</v>
      </c>
      <c r="BJ53" s="152" t="e">
        <f t="shared" si="93"/>
        <v>#VALUE!</v>
      </c>
      <c r="BK53" s="152" t="e">
        <f t="shared" si="93"/>
        <v>#VALUE!</v>
      </c>
      <c r="BL53" s="152" t="e">
        <f t="shared" si="93"/>
        <v>#VALUE!</v>
      </c>
      <c r="BM53" s="152" t="e">
        <f t="shared" si="93"/>
        <v>#VALUE!</v>
      </c>
      <c r="BN53" s="152" t="e">
        <f t="shared" si="93"/>
        <v>#VALUE!</v>
      </c>
      <c r="BO53" s="152" t="e">
        <f t="shared" si="93"/>
        <v>#VALUE!</v>
      </c>
      <c r="BP53" s="152" t="e">
        <f t="shared" si="93"/>
        <v>#VALUE!</v>
      </c>
      <c r="BQ53" s="152" t="e">
        <f t="shared" si="93"/>
        <v>#VALUE!</v>
      </c>
      <c r="BR53" s="152" t="e">
        <f t="shared" si="93"/>
        <v>#VALUE!</v>
      </c>
      <c r="BS53" s="94"/>
      <c r="BT53" s="86"/>
      <c r="BU53" s="86"/>
      <c r="BV53" s="86"/>
      <c r="BW53" s="86"/>
      <c r="BX53" s="86"/>
      <c r="BY53" s="94" t="s">
        <v>63</v>
      </c>
      <c r="BZ53" s="152" t="e">
        <f>STDEV(BZ4:BZ7)</f>
        <v>#VALUE!</v>
      </c>
      <c r="CA53" s="152" t="e">
        <f t="shared" ref="CA53:CK53" si="94">STDEV(CA4:CA7)</f>
        <v>#VALUE!</v>
      </c>
      <c r="CB53" s="152" t="e">
        <f t="shared" si="94"/>
        <v>#VALUE!</v>
      </c>
      <c r="CC53" s="152" t="e">
        <f t="shared" si="94"/>
        <v>#VALUE!</v>
      </c>
      <c r="CD53" s="152" t="e">
        <f t="shared" si="94"/>
        <v>#VALUE!</v>
      </c>
      <c r="CE53" s="152" t="e">
        <f t="shared" si="94"/>
        <v>#VALUE!</v>
      </c>
      <c r="CF53" s="152" t="e">
        <f t="shared" si="94"/>
        <v>#VALUE!</v>
      </c>
      <c r="CG53" s="152" t="e">
        <f t="shared" si="94"/>
        <v>#VALUE!</v>
      </c>
      <c r="CH53" s="152" t="e">
        <f t="shared" si="94"/>
        <v>#VALUE!</v>
      </c>
      <c r="CI53" s="152" t="e">
        <f t="shared" si="94"/>
        <v>#VALUE!</v>
      </c>
      <c r="CJ53" s="152" t="e">
        <f t="shared" si="94"/>
        <v>#VALUE!</v>
      </c>
      <c r="CK53" s="152" t="e">
        <f t="shared" si="94"/>
        <v>#VALUE!</v>
      </c>
      <c r="CL53" s="94"/>
      <c r="CM53" s="86"/>
      <c r="CN53" s="86"/>
      <c r="CO53" s="86"/>
      <c r="CP53" s="86"/>
      <c r="CQ53" s="86"/>
      <c r="CR53" s="94" t="s">
        <v>63</v>
      </c>
      <c r="CS53" s="152" t="e">
        <f>STDEV(CS4:CS7)</f>
        <v>#VALUE!</v>
      </c>
      <c r="CT53" s="152" t="e">
        <f t="shared" ref="CT53:DD53" si="95">STDEV(CT4:CT7)</f>
        <v>#VALUE!</v>
      </c>
      <c r="CU53" s="152" t="e">
        <f t="shared" si="95"/>
        <v>#VALUE!</v>
      </c>
      <c r="CV53" s="152" t="e">
        <f t="shared" si="95"/>
        <v>#VALUE!</v>
      </c>
      <c r="CW53" s="152" t="e">
        <f t="shared" si="95"/>
        <v>#VALUE!</v>
      </c>
      <c r="CX53" s="152" t="e">
        <f t="shared" si="95"/>
        <v>#VALUE!</v>
      </c>
      <c r="CY53" s="152" t="e">
        <f t="shared" si="95"/>
        <v>#VALUE!</v>
      </c>
      <c r="CZ53" s="152" t="e">
        <f t="shared" si="95"/>
        <v>#VALUE!</v>
      </c>
      <c r="DA53" s="152" t="e">
        <f t="shared" si="95"/>
        <v>#VALUE!</v>
      </c>
      <c r="DB53" s="152" t="e">
        <f t="shared" si="95"/>
        <v>#VALUE!</v>
      </c>
      <c r="DC53" s="152" t="e">
        <f t="shared" si="95"/>
        <v>#VALUE!</v>
      </c>
      <c r="DD53" s="152" t="e">
        <f t="shared" si="95"/>
        <v>#VALUE!</v>
      </c>
      <c r="DE53" s="94"/>
      <c r="DF53" s="86"/>
      <c r="DG53" s="86"/>
      <c r="DH53" s="86"/>
      <c r="DI53" s="86"/>
      <c r="DJ53" s="86"/>
    </row>
    <row r="54" spans="1:114">
      <c r="A54" s="94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94"/>
      <c r="O54" s="86"/>
      <c r="P54" s="86"/>
      <c r="Q54" s="86"/>
      <c r="R54" s="86"/>
      <c r="S54" s="86"/>
      <c r="T54" s="94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94"/>
      <c r="AH54" s="86"/>
      <c r="AI54" s="86"/>
      <c r="AJ54" s="86"/>
      <c r="AK54" s="86"/>
      <c r="AL54" s="86"/>
      <c r="AM54" s="94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94"/>
      <c r="BA54" s="86"/>
      <c r="BB54" s="86"/>
      <c r="BC54" s="86"/>
      <c r="BD54" s="86"/>
      <c r="BE54" s="86"/>
      <c r="BF54" s="94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94"/>
      <c r="BT54" s="86"/>
      <c r="BU54" s="86"/>
      <c r="BV54" s="86"/>
      <c r="BW54" s="86"/>
      <c r="BX54" s="86"/>
      <c r="BY54" s="94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94"/>
      <c r="CM54" s="86"/>
      <c r="CN54" s="86"/>
      <c r="CO54" s="86"/>
      <c r="CP54" s="86"/>
      <c r="CQ54" s="86"/>
      <c r="CR54" s="94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94"/>
      <c r="DF54" s="86"/>
      <c r="DG54" s="86"/>
      <c r="DH54" s="86"/>
      <c r="DI54" s="86"/>
      <c r="DJ54" s="86"/>
    </row>
    <row r="55" spans="1:114">
      <c r="A55" s="94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94"/>
      <c r="O55" s="86"/>
      <c r="P55" s="86"/>
      <c r="Q55" s="86"/>
      <c r="R55" s="86"/>
      <c r="S55" s="86"/>
      <c r="T55" s="94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94"/>
      <c r="AH55" s="86"/>
      <c r="AI55" s="86"/>
      <c r="AJ55" s="86"/>
      <c r="AK55" s="86"/>
      <c r="AL55" s="86"/>
      <c r="AM55" s="94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94"/>
      <c r="BA55" s="86"/>
      <c r="BB55" s="86"/>
      <c r="BC55" s="86"/>
      <c r="BD55" s="86"/>
      <c r="BE55" s="86"/>
      <c r="BF55" s="94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94"/>
      <c r="BT55" s="86"/>
      <c r="BU55" s="86"/>
      <c r="BV55" s="86"/>
      <c r="BW55" s="86"/>
      <c r="BX55" s="86"/>
      <c r="BY55" s="94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94"/>
      <c r="CM55" s="86"/>
      <c r="CN55" s="86"/>
      <c r="CO55" s="86"/>
      <c r="CP55" s="86"/>
      <c r="CQ55" s="86"/>
      <c r="CR55" s="94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94"/>
      <c r="DF55" s="86"/>
      <c r="DG55" s="86"/>
      <c r="DH55" s="86"/>
      <c r="DI55" s="86"/>
      <c r="DJ55" s="86"/>
    </row>
    <row r="56" spans="1:114">
      <c r="A56" s="94"/>
      <c r="B56" s="152" t="e">
        <f>AVERAGE(B8:B11)</f>
        <v>#VALUE!</v>
      </c>
      <c r="C56" s="152" t="e">
        <f t="shared" ref="C56:M56" si="96">AVERAGE(C8:C11)</f>
        <v>#VALUE!</v>
      </c>
      <c r="D56" s="152" t="e">
        <f t="shared" si="96"/>
        <v>#VALUE!</v>
      </c>
      <c r="E56" s="152" t="e">
        <f t="shared" si="96"/>
        <v>#VALUE!</v>
      </c>
      <c r="F56" s="152" t="e">
        <f t="shared" si="96"/>
        <v>#VALUE!</v>
      </c>
      <c r="G56" s="152" t="e">
        <f t="shared" si="96"/>
        <v>#VALUE!</v>
      </c>
      <c r="H56" s="152" t="e">
        <f t="shared" si="96"/>
        <v>#VALUE!</v>
      </c>
      <c r="I56" s="152" t="e">
        <f t="shared" si="96"/>
        <v>#VALUE!</v>
      </c>
      <c r="J56" s="152" t="e">
        <f t="shared" si="96"/>
        <v>#VALUE!</v>
      </c>
      <c r="K56" s="152" t="e">
        <f t="shared" si="96"/>
        <v>#VALUE!</v>
      </c>
      <c r="L56" s="152" t="e">
        <f t="shared" si="96"/>
        <v>#VALUE!</v>
      </c>
      <c r="M56" s="152" t="e">
        <f t="shared" si="96"/>
        <v>#VALUE!</v>
      </c>
      <c r="N56" s="94"/>
      <c r="O56" s="86"/>
      <c r="P56" s="86"/>
      <c r="Q56" s="86"/>
      <c r="R56" s="86"/>
      <c r="S56" s="86"/>
      <c r="T56" s="94"/>
      <c r="U56" s="152" t="e">
        <f>AVERAGE(U8:U11)</f>
        <v>#VALUE!</v>
      </c>
      <c r="V56" s="152" t="e">
        <f t="shared" ref="V56:AF56" si="97">AVERAGE(V8:V11)</f>
        <v>#VALUE!</v>
      </c>
      <c r="W56" s="152" t="e">
        <f t="shared" si="97"/>
        <v>#VALUE!</v>
      </c>
      <c r="X56" s="152" t="e">
        <f t="shared" si="97"/>
        <v>#VALUE!</v>
      </c>
      <c r="Y56" s="152" t="e">
        <f t="shared" si="97"/>
        <v>#VALUE!</v>
      </c>
      <c r="Z56" s="152" t="e">
        <f t="shared" si="97"/>
        <v>#VALUE!</v>
      </c>
      <c r="AA56" s="152" t="e">
        <f t="shared" si="97"/>
        <v>#VALUE!</v>
      </c>
      <c r="AB56" s="152" t="e">
        <f t="shared" si="97"/>
        <v>#VALUE!</v>
      </c>
      <c r="AC56" s="152" t="e">
        <f t="shared" si="97"/>
        <v>#VALUE!</v>
      </c>
      <c r="AD56" s="152" t="e">
        <f t="shared" si="97"/>
        <v>#VALUE!</v>
      </c>
      <c r="AE56" s="152" t="e">
        <f t="shared" si="97"/>
        <v>#VALUE!</v>
      </c>
      <c r="AF56" s="152" t="e">
        <f t="shared" si="97"/>
        <v>#VALUE!</v>
      </c>
      <c r="AG56" s="94"/>
      <c r="AH56" s="86"/>
      <c r="AI56" s="86"/>
      <c r="AJ56" s="86"/>
      <c r="AK56" s="86"/>
      <c r="AL56" s="86"/>
      <c r="AM56" s="94"/>
      <c r="AN56" s="152" t="e">
        <f>AVERAGE(AN8:AN11)</f>
        <v>#VALUE!</v>
      </c>
      <c r="AO56" s="152" t="e">
        <f t="shared" ref="AO56:AY56" si="98">AVERAGE(AO8:AO11)</f>
        <v>#VALUE!</v>
      </c>
      <c r="AP56" s="152" t="e">
        <f t="shared" si="98"/>
        <v>#VALUE!</v>
      </c>
      <c r="AQ56" s="152" t="e">
        <f t="shared" si="98"/>
        <v>#VALUE!</v>
      </c>
      <c r="AR56" s="152" t="e">
        <f t="shared" si="98"/>
        <v>#VALUE!</v>
      </c>
      <c r="AS56" s="152" t="e">
        <f t="shared" si="98"/>
        <v>#VALUE!</v>
      </c>
      <c r="AT56" s="152" t="e">
        <f t="shared" si="98"/>
        <v>#VALUE!</v>
      </c>
      <c r="AU56" s="152" t="e">
        <f t="shared" si="98"/>
        <v>#VALUE!</v>
      </c>
      <c r="AV56" s="152" t="e">
        <f t="shared" si="98"/>
        <v>#VALUE!</v>
      </c>
      <c r="AW56" s="152" t="e">
        <f t="shared" si="98"/>
        <v>#VALUE!</v>
      </c>
      <c r="AX56" s="152" t="e">
        <f t="shared" si="98"/>
        <v>#VALUE!</v>
      </c>
      <c r="AY56" s="152" t="e">
        <f t="shared" si="98"/>
        <v>#VALUE!</v>
      </c>
      <c r="AZ56" s="94"/>
      <c r="BA56" s="86"/>
      <c r="BB56" s="86"/>
      <c r="BC56" s="86"/>
      <c r="BD56" s="86"/>
      <c r="BE56" s="86"/>
      <c r="BF56" s="94"/>
      <c r="BG56" s="152" t="e">
        <f>AVERAGE(BG8:BG11)</f>
        <v>#VALUE!</v>
      </c>
      <c r="BH56" s="152" t="e">
        <f t="shared" ref="BH56:BR56" si="99">AVERAGE(BH8:BH11)</f>
        <v>#VALUE!</v>
      </c>
      <c r="BI56" s="152" t="e">
        <f t="shared" si="99"/>
        <v>#VALUE!</v>
      </c>
      <c r="BJ56" s="152" t="e">
        <f t="shared" si="99"/>
        <v>#VALUE!</v>
      </c>
      <c r="BK56" s="152" t="e">
        <f t="shared" si="99"/>
        <v>#VALUE!</v>
      </c>
      <c r="BL56" s="152" t="e">
        <f t="shared" si="99"/>
        <v>#VALUE!</v>
      </c>
      <c r="BM56" s="152" t="e">
        <f t="shared" si="99"/>
        <v>#VALUE!</v>
      </c>
      <c r="BN56" s="152" t="e">
        <f t="shared" si="99"/>
        <v>#VALUE!</v>
      </c>
      <c r="BO56" s="152" t="e">
        <f t="shared" si="99"/>
        <v>#VALUE!</v>
      </c>
      <c r="BP56" s="152" t="e">
        <f t="shared" si="99"/>
        <v>#VALUE!</v>
      </c>
      <c r="BQ56" s="152" t="e">
        <f t="shared" si="99"/>
        <v>#VALUE!</v>
      </c>
      <c r="BR56" s="152" t="e">
        <f t="shared" si="99"/>
        <v>#VALUE!</v>
      </c>
      <c r="BS56" s="94"/>
      <c r="BT56" s="86"/>
      <c r="BU56" s="86"/>
      <c r="BV56" s="86"/>
      <c r="BW56" s="86"/>
      <c r="BX56" s="86"/>
      <c r="BY56" s="94"/>
      <c r="BZ56" s="152" t="e">
        <f>AVERAGE(BZ8:BZ11)</f>
        <v>#VALUE!</v>
      </c>
      <c r="CA56" s="152" t="e">
        <f t="shared" ref="CA56:CK56" si="100">AVERAGE(CA8:CA11)</f>
        <v>#VALUE!</v>
      </c>
      <c r="CB56" s="152" t="e">
        <f t="shared" si="100"/>
        <v>#VALUE!</v>
      </c>
      <c r="CC56" s="152" t="e">
        <f t="shared" si="100"/>
        <v>#VALUE!</v>
      </c>
      <c r="CD56" s="152" t="e">
        <f t="shared" si="100"/>
        <v>#VALUE!</v>
      </c>
      <c r="CE56" s="152" t="e">
        <f t="shared" si="100"/>
        <v>#VALUE!</v>
      </c>
      <c r="CF56" s="152" t="e">
        <f t="shared" si="100"/>
        <v>#VALUE!</v>
      </c>
      <c r="CG56" s="152" t="e">
        <f t="shared" si="100"/>
        <v>#VALUE!</v>
      </c>
      <c r="CH56" s="152" t="e">
        <f t="shared" si="100"/>
        <v>#VALUE!</v>
      </c>
      <c r="CI56" s="152" t="e">
        <f t="shared" si="100"/>
        <v>#VALUE!</v>
      </c>
      <c r="CJ56" s="152" t="e">
        <f t="shared" si="100"/>
        <v>#VALUE!</v>
      </c>
      <c r="CK56" s="152" t="e">
        <f t="shared" si="100"/>
        <v>#VALUE!</v>
      </c>
      <c r="CL56" s="94"/>
      <c r="CM56" s="86"/>
      <c r="CN56" s="86"/>
      <c r="CO56" s="86"/>
      <c r="CP56" s="86"/>
      <c r="CQ56" s="86"/>
      <c r="CR56" s="94"/>
      <c r="CS56" s="152" t="e">
        <f>AVERAGE(CS8:CS11)</f>
        <v>#VALUE!</v>
      </c>
      <c r="CT56" s="152" t="e">
        <f t="shared" ref="CT56:DD56" si="101">AVERAGE(CT8:CT11)</f>
        <v>#VALUE!</v>
      </c>
      <c r="CU56" s="152" t="e">
        <f t="shared" si="101"/>
        <v>#VALUE!</v>
      </c>
      <c r="CV56" s="152" t="e">
        <f t="shared" si="101"/>
        <v>#VALUE!</v>
      </c>
      <c r="CW56" s="152" t="e">
        <f t="shared" si="101"/>
        <v>#VALUE!</v>
      </c>
      <c r="CX56" s="152" t="e">
        <f t="shared" si="101"/>
        <v>#VALUE!</v>
      </c>
      <c r="CY56" s="152" t="e">
        <f t="shared" si="101"/>
        <v>#VALUE!</v>
      </c>
      <c r="CZ56" s="152" t="e">
        <f t="shared" si="101"/>
        <v>#VALUE!</v>
      </c>
      <c r="DA56" s="152" t="e">
        <f t="shared" si="101"/>
        <v>#VALUE!</v>
      </c>
      <c r="DB56" s="152" t="e">
        <f t="shared" si="101"/>
        <v>#VALUE!</v>
      </c>
      <c r="DC56" s="152" t="e">
        <f t="shared" si="101"/>
        <v>#VALUE!</v>
      </c>
      <c r="DD56" s="152" t="e">
        <f t="shared" si="101"/>
        <v>#VALUE!</v>
      </c>
      <c r="DE56" s="94"/>
      <c r="DF56" s="86"/>
      <c r="DG56" s="86"/>
      <c r="DH56" s="86"/>
      <c r="DI56" s="86"/>
      <c r="DJ56" s="86"/>
    </row>
    <row r="57" spans="1:114">
      <c r="A57" s="94"/>
      <c r="B57" s="152" t="e">
        <f>STDEV(B8:B11)</f>
        <v>#VALUE!</v>
      </c>
      <c r="C57" s="152" t="e">
        <f t="shared" ref="C57:M57" si="102">STDEV(C8:C11)</f>
        <v>#VALUE!</v>
      </c>
      <c r="D57" s="152" t="e">
        <f t="shared" si="102"/>
        <v>#VALUE!</v>
      </c>
      <c r="E57" s="152" t="e">
        <f t="shared" si="102"/>
        <v>#VALUE!</v>
      </c>
      <c r="F57" s="152" t="e">
        <f t="shared" si="102"/>
        <v>#VALUE!</v>
      </c>
      <c r="G57" s="152" t="e">
        <f t="shared" si="102"/>
        <v>#VALUE!</v>
      </c>
      <c r="H57" s="152" t="e">
        <f t="shared" si="102"/>
        <v>#VALUE!</v>
      </c>
      <c r="I57" s="152" t="e">
        <f t="shared" si="102"/>
        <v>#VALUE!</v>
      </c>
      <c r="J57" s="152" t="e">
        <f t="shared" si="102"/>
        <v>#VALUE!</v>
      </c>
      <c r="K57" s="152" t="e">
        <f t="shared" si="102"/>
        <v>#VALUE!</v>
      </c>
      <c r="L57" s="152" t="e">
        <f t="shared" si="102"/>
        <v>#VALUE!</v>
      </c>
      <c r="M57" s="152" t="e">
        <f t="shared" si="102"/>
        <v>#VALUE!</v>
      </c>
      <c r="N57" s="17" t="s">
        <v>111</v>
      </c>
      <c r="O57" s="86"/>
      <c r="P57" s="86"/>
      <c r="Q57" s="86"/>
      <c r="R57" s="86"/>
      <c r="S57" s="86"/>
      <c r="T57" s="94"/>
      <c r="U57" s="152" t="e">
        <f>STDEV(U8:U11)</f>
        <v>#VALUE!</v>
      </c>
      <c r="V57" s="152" t="e">
        <f t="shared" ref="V57:AF57" si="103">STDEV(V8:V11)</f>
        <v>#VALUE!</v>
      </c>
      <c r="W57" s="152" t="e">
        <f t="shared" si="103"/>
        <v>#VALUE!</v>
      </c>
      <c r="X57" s="152" t="e">
        <f t="shared" si="103"/>
        <v>#VALUE!</v>
      </c>
      <c r="Y57" s="152" t="e">
        <f t="shared" si="103"/>
        <v>#VALUE!</v>
      </c>
      <c r="Z57" s="152" t="e">
        <f t="shared" si="103"/>
        <v>#VALUE!</v>
      </c>
      <c r="AA57" s="152" t="e">
        <f t="shared" si="103"/>
        <v>#VALUE!</v>
      </c>
      <c r="AB57" s="152" t="e">
        <f t="shared" si="103"/>
        <v>#VALUE!</v>
      </c>
      <c r="AC57" s="152" t="e">
        <f t="shared" si="103"/>
        <v>#VALUE!</v>
      </c>
      <c r="AD57" s="152" t="e">
        <f t="shared" si="103"/>
        <v>#VALUE!</v>
      </c>
      <c r="AE57" s="152" t="e">
        <f t="shared" si="103"/>
        <v>#VALUE!</v>
      </c>
      <c r="AF57" s="152" t="e">
        <f t="shared" si="103"/>
        <v>#VALUE!</v>
      </c>
      <c r="AG57" s="17" t="s">
        <v>111</v>
      </c>
      <c r="AH57" s="86"/>
      <c r="AI57" s="86"/>
      <c r="AJ57" s="86"/>
      <c r="AK57" s="86"/>
      <c r="AL57" s="86"/>
      <c r="AM57" s="94"/>
      <c r="AN57" s="152" t="e">
        <f>STDEV(AN8:AN11)</f>
        <v>#VALUE!</v>
      </c>
      <c r="AO57" s="152" t="e">
        <f t="shared" ref="AO57:AY57" si="104">STDEV(AO8:AO11)</f>
        <v>#VALUE!</v>
      </c>
      <c r="AP57" s="152" t="e">
        <f t="shared" si="104"/>
        <v>#VALUE!</v>
      </c>
      <c r="AQ57" s="152" t="e">
        <f t="shared" si="104"/>
        <v>#VALUE!</v>
      </c>
      <c r="AR57" s="152" t="e">
        <f t="shared" si="104"/>
        <v>#VALUE!</v>
      </c>
      <c r="AS57" s="152" t="e">
        <f t="shared" si="104"/>
        <v>#VALUE!</v>
      </c>
      <c r="AT57" s="152" t="e">
        <f t="shared" si="104"/>
        <v>#VALUE!</v>
      </c>
      <c r="AU57" s="152" t="e">
        <f t="shared" si="104"/>
        <v>#VALUE!</v>
      </c>
      <c r="AV57" s="152" t="e">
        <f t="shared" si="104"/>
        <v>#VALUE!</v>
      </c>
      <c r="AW57" s="152" t="e">
        <f t="shared" si="104"/>
        <v>#VALUE!</v>
      </c>
      <c r="AX57" s="152" t="e">
        <f t="shared" si="104"/>
        <v>#VALUE!</v>
      </c>
      <c r="AY57" s="152" t="e">
        <f t="shared" si="104"/>
        <v>#VALUE!</v>
      </c>
      <c r="AZ57" s="17" t="s">
        <v>111</v>
      </c>
      <c r="BA57" s="86"/>
      <c r="BB57" s="86"/>
      <c r="BC57" s="86"/>
      <c r="BD57" s="86"/>
      <c r="BE57" s="86"/>
      <c r="BF57" s="94"/>
      <c r="BG57" s="152" t="e">
        <f>STDEV(BG8:BG11)</f>
        <v>#VALUE!</v>
      </c>
      <c r="BH57" s="152" t="e">
        <f t="shared" ref="BH57:BR57" si="105">STDEV(BH8:BH11)</f>
        <v>#VALUE!</v>
      </c>
      <c r="BI57" s="152" t="e">
        <f t="shared" si="105"/>
        <v>#VALUE!</v>
      </c>
      <c r="BJ57" s="152" t="e">
        <f t="shared" si="105"/>
        <v>#VALUE!</v>
      </c>
      <c r="BK57" s="152" t="e">
        <f t="shared" si="105"/>
        <v>#VALUE!</v>
      </c>
      <c r="BL57" s="152" t="e">
        <f t="shared" si="105"/>
        <v>#VALUE!</v>
      </c>
      <c r="BM57" s="152" t="e">
        <f t="shared" si="105"/>
        <v>#VALUE!</v>
      </c>
      <c r="BN57" s="152" t="e">
        <f t="shared" si="105"/>
        <v>#VALUE!</v>
      </c>
      <c r="BO57" s="152" t="e">
        <f t="shared" si="105"/>
        <v>#VALUE!</v>
      </c>
      <c r="BP57" s="152" t="e">
        <f t="shared" si="105"/>
        <v>#VALUE!</v>
      </c>
      <c r="BQ57" s="152" t="e">
        <f t="shared" si="105"/>
        <v>#VALUE!</v>
      </c>
      <c r="BR57" s="152" t="e">
        <f t="shared" si="105"/>
        <v>#VALUE!</v>
      </c>
      <c r="BS57" s="17" t="s">
        <v>111</v>
      </c>
      <c r="BT57" s="86"/>
      <c r="BU57" s="86"/>
      <c r="BV57" s="86"/>
      <c r="BW57" s="86"/>
      <c r="BX57" s="86"/>
      <c r="BY57" s="94"/>
      <c r="BZ57" s="152" t="e">
        <f>STDEV(BZ8:BZ11)</f>
        <v>#VALUE!</v>
      </c>
      <c r="CA57" s="152" t="e">
        <f t="shared" ref="CA57:CK57" si="106">STDEV(CA8:CA11)</f>
        <v>#VALUE!</v>
      </c>
      <c r="CB57" s="152" t="e">
        <f t="shared" si="106"/>
        <v>#VALUE!</v>
      </c>
      <c r="CC57" s="152" t="e">
        <f t="shared" si="106"/>
        <v>#VALUE!</v>
      </c>
      <c r="CD57" s="152" t="e">
        <f t="shared" si="106"/>
        <v>#VALUE!</v>
      </c>
      <c r="CE57" s="152" t="e">
        <f t="shared" si="106"/>
        <v>#VALUE!</v>
      </c>
      <c r="CF57" s="152" t="e">
        <f t="shared" si="106"/>
        <v>#VALUE!</v>
      </c>
      <c r="CG57" s="152" t="e">
        <f t="shared" si="106"/>
        <v>#VALUE!</v>
      </c>
      <c r="CH57" s="152" t="e">
        <f t="shared" si="106"/>
        <v>#VALUE!</v>
      </c>
      <c r="CI57" s="152" t="e">
        <f t="shared" si="106"/>
        <v>#VALUE!</v>
      </c>
      <c r="CJ57" s="152" t="e">
        <f t="shared" si="106"/>
        <v>#VALUE!</v>
      </c>
      <c r="CK57" s="152" t="e">
        <f t="shared" si="106"/>
        <v>#VALUE!</v>
      </c>
      <c r="CL57" s="17" t="s">
        <v>111</v>
      </c>
      <c r="CM57" s="86"/>
      <c r="CN57" s="86"/>
      <c r="CO57" s="86"/>
      <c r="CP57" s="86"/>
      <c r="CQ57" s="86"/>
      <c r="CR57" s="94"/>
      <c r="CS57" s="152" t="e">
        <f>STDEV(CS8:CS11)</f>
        <v>#VALUE!</v>
      </c>
      <c r="CT57" s="152" t="e">
        <f t="shared" ref="CT57:DD57" si="107">STDEV(CT8:CT11)</f>
        <v>#VALUE!</v>
      </c>
      <c r="CU57" s="152" t="e">
        <f t="shared" si="107"/>
        <v>#VALUE!</v>
      </c>
      <c r="CV57" s="152" t="e">
        <f t="shared" si="107"/>
        <v>#VALUE!</v>
      </c>
      <c r="CW57" s="152" t="e">
        <f t="shared" si="107"/>
        <v>#VALUE!</v>
      </c>
      <c r="CX57" s="152" t="e">
        <f t="shared" si="107"/>
        <v>#VALUE!</v>
      </c>
      <c r="CY57" s="152" t="e">
        <f t="shared" si="107"/>
        <v>#VALUE!</v>
      </c>
      <c r="CZ57" s="152" t="e">
        <f t="shared" si="107"/>
        <v>#VALUE!</v>
      </c>
      <c r="DA57" s="152" t="e">
        <f t="shared" si="107"/>
        <v>#VALUE!</v>
      </c>
      <c r="DB57" s="152" t="e">
        <f t="shared" si="107"/>
        <v>#VALUE!</v>
      </c>
      <c r="DC57" s="152" t="e">
        <f t="shared" si="107"/>
        <v>#VALUE!</v>
      </c>
      <c r="DD57" s="152" t="e">
        <f t="shared" si="107"/>
        <v>#VALUE!</v>
      </c>
      <c r="DE57" s="17" t="s">
        <v>111</v>
      </c>
      <c r="DF57" s="86"/>
      <c r="DG57" s="86"/>
      <c r="DH57" s="86"/>
      <c r="DI57" s="86"/>
      <c r="DJ57" s="86"/>
    </row>
    <row r="58" spans="1:114">
      <c r="A58" s="94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94"/>
      <c r="O58" s="86"/>
      <c r="P58" s="86"/>
      <c r="Q58" s="86"/>
      <c r="R58" s="86"/>
      <c r="S58" s="86"/>
      <c r="T58" s="94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94"/>
      <c r="AH58" s="86"/>
      <c r="AI58" s="86"/>
      <c r="AJ58" s="86"/>
      <c r="AK58" s="86"/>
      <c r="AL58" s="86"/>
      <c r="AM58" s="94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94"/>
      <c r="BA58" s="86"/>
      <c r="BB58" s="86"/>
      <c r="BC58" s="86"/>
      <c r="BD58" s="86"/>
      <c r="BE58" s="86"/>
      <c r="BF58" s="94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94"/>
      <c r="BT58" s="86"/>
      <c r="BU58" s="86"/>
      <c r="BV58" s="86"/>
      <c r="BW58" s="86"/>
      <c r="BX58" s="86"/>
      <c r="BY58" s="94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94"/>
      <c r="CM58" s="86"/>
      <c r="CN58" s="86"/>
      <c r="CO58" s="86"/>
      <c r="CP58" s="86"/>
      <c r="CQ58" s="86"/>
      <c r="CR58" s="94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94"/>
      <c r="DF58" s="86"/>
      <c r="DG58" s="86"/>
      <c r="DH58" s="86"/>
      <c r="DI58" s="86"/>
      <c r="DJ58" s="86"/>
    </row>
    <row r="59" spans="1:114">
      <c r="A59" s="94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94"/>
      <c r="O59" s="86"/>
      <c r="P59" s="86"/>
      <c r="Q59" s="86"/>
      <c r="R59" s="86"/>
      <c r="S59" s="86"/>
      <c r="T59" s="94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94"/>
      <c r="AH59" s="86"/>
      <c r="AI59" s="86"/>
      <c r="AJ59" s="86"/>
      <c r="AK59" s="86"/>
      <c r="AL59" s="86"/>
      <c r="AM59" s="94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94"/>
      <c r="BA59" s="86"/>
      <c r="BB59" s="86"/>
      <c r="BC59" s="86"/>
      <c r="BD59" s="86"/>
      <c r="BE59" s="86"/>
      <c r="BF59" s="94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94"/>
      <c r="BT59" s="86"/>
      <c r="BU59" s="86"/>
      <c r="BV59" s="86"/>
      <c r="BW59" s="86"/>
      <c r="BX59" s="86"/>
      <c r="BY59" s="94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94"/>
      <c r="CM59" s="86"/>
      <c r="CN59" s="86"/>
      <c r="CO59" s="86"/>
      <c r="CP59" s="86"/>
      <c r="CQ59" s="86"/>
      <c r="CR59" s="94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94"/>
      <c r="DF59" s="86"/>
      <c r="DG59" s="86"/>
      <c r="DH59" s="86"/>
      <c r="DI59" s="86"/>
      <c r="DJ59" s="86"/>
    </row>
    <row r="60" spans="1:114">
      <c r="A60" s="94"/>
      <c r="B60" s="94"/>
      <c r="C60" s="123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86"/>
      <c r="P60" s="86"/>
      <c r="Q60" s="86"/>
      <c r="R60" s="86"/>
      <c r="S60" s="86"/>
      <c r="T60" s="94"/>
      <c r="U60" s="94"/>
      <c r="V60" s="123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86"/>
      <c r="AI60" s="86"/>
      <c r="AJ60" s="86"/>
      <c r="AK60" s="86"/>
      <c r="AL60" s="86"/>
      <c r="AM60" s="94"/>
      <c r="AN60" s="94"/>
      <c r="AO60" s="123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86"/>
      <c r="BB60" s="86"/>
      <c r="BC60" s="86"/>
      <c r="BD60" s="86"/>
      <c r="BE60" s="86"/>
      <c r="BF60" s="94"/>
      <c r="BG60" s="94"/>
      <c r="BH60" s="123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86"/>
      <c r="BU60" s="86"/>
      <c r="BV60" s="86"/>
      <c r="BW60" s="86"/>
      <c r="BX60" s="86"/>
      <c r="BY60" s="94"/>
      <c r="BZ60" s="94"/>
      <c r="CA60" s="123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86"/>
      <c r="CN60" s="86"/>
      <c r="CO60" s="86"/>
      <c r="CP60" s="86"/>
      <c r="CQ60" s="86"/>
      <c r="CR60" s="94"/>
      <c r="CS60" s="94"/>
      <c r="CT60" s="123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86"/>
      <c r="DG60" s="86"/>
      <c r="DH60" s="86"/>
      <c r="DI60" s="86"/>
      <c r="DJ60" s="86"/>
    </row>
    <row r="61" spans="1:114">
      <c r="A61" s="94"/>
      <c r="B61" s="94"/>
      <c r="C61" s="123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86"/>
      <c r="P61" s="86"/>
      <c r="Q61" s="86"/>
      <c r="R61" s="86"/>
      <c r="S61" s="86"/>
      <c r="T61" s="94"/>
      <c r="U61" s="94"/>
      <c r="V61" s="123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86"/>
      <c r="AI61" s="86"/>
      <c r="AJ61" s="86"/>
      <c r="AK61" s="86"/>
      <c r="AL61" s="86"/>
      <c r="AM61" s="94"/>
      <c r="AN61" s="94"/>
      <c r="AO61" s="123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86"/>
      <c r="BB61" s="86"/>
      <c r="BC61" s="86"/>
      <c r="BD61" s="86"/>
      <c r="BE61" s="86"/>
      <c r="BF61" s="94"/>
      <c r="BG61" s="94"/>
      <c r="BH61" s="123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86"/>
      <c r="BU61" s="86"/>
      <c r="BV61" s="86"/>
      <c r="BW61" s="86"/>
      <c r="BX61" s="86"/>
      <c r="BY61" s="94"/>
      <c r="BZ61" s="94"/>
      <c r="CA61" s="123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86"/>
      <c r="CN61" s="86"/>
      <c r="CO61" s="86"/>
      <c r="CP61" s="86"/>
      <c r="CQ61" s="86"/>
      <c r="CR61" s="94"/>
      <c r="CS61" s="94"/>
      <c r="CT61" s="123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86"/>
      <c r="DG61" s="86"/>
      <c r="DH61" s="86"/>
      <c r="DI61" s="86"/>
      <c r="DJ61" s="86"/>
    </row>
    <row r="62" spans="1:114">
      <c r="A62" s="94" t="s">
        <v>64</v>
      </c>
      <c r="B62" s="154" t="e">
        <f>AVERAGE(B14:B17)</f>
        <v>#VALUE!</v>
      </c>
      <c r="C62" s="154" t="e">
        <f t="shared" ref="C62:M62" si="108">AVERAGE(C14:C17)</f>
        <v>#VALUE!</v>
      </c>
      <c r="D62" s="154" t="e">
        <f t="shared" si="108"/>
        <v>#VALUE!</v>
      </c>
      <c r="E62" s="154" t="e">
        <f t="shared" si="108"/>
        <v>#VALUE!</v>
      </c>
      <c r="F62" s="154" t="e">
        <f t="shared" si="108"/>
        <v>#VALUE!</v>
      </c>
      <c r="G62" s="154" t="e">
        <f t="shared" si="108"/>
        <v>#VALUE!</v>
      </c>
      <c r="H62" s="154" t="e">
        <f t="shared" si="108"/>
        <v>#VALUE!</v>
      </c>
      <c r="I62" s="154" t="e">
        <f t="shared" si="108"/>
        <v>#VALUE!</v>
      </c>
      <c r="J62" s="154" t="e">
        <f t="shared" si="108"/>
        <v>#VALUE!</v>
      </c>
      <c r="K62" s="154" t="e">
        <f t="shared" si="108"/>
        <v>#VALUE!</v>
      </c>
      <c r="L62" s="154" t="e">
        <f t="shared" si="108"/>
        <v>#VALUE!</v>
      </c>
      <c r="M62" s="154" t="e">
        <f t="shared" si="108"/>
        <v>#VALUE!</v>
      </c>
      <c r="N62" s="94"/>
      <c r="O62" s="86"/>
      <c r="P62" s="86"/>
      <c r="Q62" s="86"/>
      <c r="R62" s="86"/>
      <c r="S62" s="86"/>
      <c r="T62" s="94" t="s">
        <v>64</v>
      </c>
      <c r="U62" s="154" t="e">
        <f>AVERAGE(U14:U17)</f>
        <v>#VALUE!</v>
      </c>
      <c r="V62" s="154" t="e">
        <f t="shared" ref="V62:AF62" si="109">AVERAGE(V14:V17)</f>
        <v>#VALUE!</v>
      </c>
      <c r="W62" s="154" t="e">
        <f t="shared" si="109"/>
        <v>#VALUE!</v>
      </c>
      <c r="X62" s="154" t="e">
        <f t="shared" si="109"/>
        <v>#VALUE!</v>
      </c>
      <c r="Y62" s="154" t="e">
        <f t="shared" si="109"/>
        <v>#VALUE!</v>
      </c>
      <c r="Z62" s="154" t="e">
        <f t="shared" si="109"/>
        <v>#VALUE!</v>
      </c>
      <c r="AA62" s="154" t="e">
        <f t="shared" si="109"/>
        <v>#VALUE!</v>
      </c>
      <c r="AB62" s="154" t="e">
        <f t="shared" si="109"/>
        <v>#VALUE!</v>
      </c>
      <c r="AC62" s="154" t="e">
        <f t="shared" si="109"/>
        <v>#VALUE!</v>
      </c>
      <c r="AD62" s="154" t="e">
        <f t="shared" si="109"/>
        <v>#VALUE!</v>
      </c>
      <c r="AE62" s="154" t="e">
        <f t="shared" si="109"/>
        <v>#VALUE!</v>
      </c>
      <c r="AF62" s="154" t="e">
        <f t="shared" si="109"/>
        <v>#VALUE!</v>
      </c>
      <c r="AG62" s="94"/>
      <c r="AH62" s="86"/>
      <c r="AI62" s="86"/>
      <c r="AJ62" s="86"/>
      <c r="AK62" s="86"/>
      <c r="AL62" s="86"/>
      <c r="AM62" s="94" t="s">
        <v>64</v>
      </c>
      <c r="AN62" s="154" t="e">
        <f>AVERAGE(AN14:AN17)</f>
        <v>#VALUE!</v>
      </c>
      <c r="AO62" s="154" t="e">
        <f t="shared" ref="AO62:AY62" si="110">AVERAGE(AO14:AO17)</f>
        <v>#VALUE!</v>
      </c>
      <c r="AP62" s="154" t="e">
        <f t="shared" si="110"/>
        <v>#VALUE!</v>
      </c>
      <c r="AQ62" s="154" t="e">
        <f t="shared" si="110"/>
        <v>#VALUE!</v>
      </c>
      <c r="AR62" s="154" t="e">
        <f t="shared" si="110"/>
        <v>#VALUE!</v>
      </c>
      <c r="AS62" s="154" t="e">
        <f t="shared" si="110"/>
        <v>#VALUE!</v>
      </c>
      <c r="AT62" s="154" t="e">
        <f t="shared" si="110"/>
        <v>#VALUE!</v>
      </c>
      <c r="AU62" s="154" t="e">
        <f t="shared" si="110"/>
        <v>#VALUE!</v>
      </c>
      <c r="AV62" s="154" t="e">
        <f t="shared" si="110"/>
        <v>#VALUE!</v>
      </c>
      <c r="AW62" s="154" t="e">
        <f t="shared" si="110"/>
        <v>#VALUE!</v>
      </c>
      <c r="AX62" s="154" t="e">
        <f t="shared" si="110"/>
        <v>#VALUE!</v>
      </c>
      <c r="AY62" s="154" t="e">
        <f t="shared" si="110"/>
        <v>#VALUE!</v>
      </c>
      <c r="AZ62" s="94"/>
      <c r="BA62" s="86"/>
      <c r="BB62" s="86"/>
      <c r="BC62" s="86"/>
      <c r="BD62" s="86"/>
      <c r="BE62" s="86"/>
      <c r="BF62" s="94" t="s">
        <v>64</v>
      </c>
      <c r="BG62" s="154" t="e">
        <f>AVERAGE(BG14:BG17)</f>
        <v>#VALUE!</v>
      </c>
      <c r="BH62" s="154" t="e">
        <f t="shared" ref="BH62:BR62" si="111">AVERAGE(BH14:BH17)</f>
        <v>#VALUE!</v>
      </c>
      <c r="BI62" s="154" t="e">
        <f t="shared" si="111"/>
        <v>#VALUE!</v>
      </c>
      <c r="BJ62" s="154" t="e">
        <f t="shared" si="111"/>
        <v>#VALUE!</v>
      </c>
      <c r="BK62" s="154" t="e">
        <f t="shared" si="111"/>
        <v>#VALUE!</v>
      </c>
      <c r="BL62" s="154" t="e">
        <f t="shared" si="111"/>
        <v>#VALUE!</v>
      </c>
      <c r="BM62" s="154" t="e">
        <f t="shared" si="111"/>
        <v>#VALUE!</v>
      </c>
      <c r="BN62" s="154" t="e">
        <f t="shared" si="111"/>
        <v>#VALUE!</v>
      </c>
      <c r="BO62" s="154" t="e">
        <f t="shared" si="111"/>
        <v>#VALUE!</v>
      </c>
      <c r="BP62" s="154" t="e">
        <f t="shared" si="111"/>
        <v>#VALUE!</v>
      </c>
      <c r="BQ62" s="154" t="e">
        <f t="shared" si="111"/>
        <v>#VALUE!</v>
      </c>
      <c r="BR62" s="154" t="e">
        <f t="shared" si="111"/>
        <v>#VALUE!</v>
      </c>
      <c r="BS62" s="94"/>
      <c r="BT62" s="86"/>
      <c r="BU62" s="86"/>
      <c r="BV62" s="86"/>
      <c r="BW62" s="86"/>
      <c r="BX62" s="86"/>
      <c r="BY62" s="94" t="s">
        <v>64</v>
      </c>
      <c r="BZ62" s="154" t="e">
        <f>AVERAGE(BZ14:BZ17)</f>
        <v>#VALUE!</v>
      </c>
      <c r="CA62" s="154" t="e">
        <f t="shared" ref="CA62:CK62" si="112">AVERAGE(CA14:CA17)</f>
        <v>#VALUE!</v>
      </c>
      <c r="CB62" s="154" t="e">
        <f t="shared" si="112"/>
        <v>#VALUE!</v>
      </c>
      <c r="CC62" s="154" t="e">
        <f t="shared" si="112"/>
        <v>#VALUE!</v>
      </c>
      <c r="CD62" s="154" t="e">
        <f t="shared" si="112"/>
        <v>#VALUE!</v>
      </c>
      <c r="CE62" s="154" t="e">
        <f t="shared" si="112"/>
        <v>#VALUE!</v>
      </c>
      <c r="CF62" s="154" t="e">
        <f t="shared" si="112"/>
        <v>#VALUE!</v>
      </c>
      <c r="CG62" s="154" t="e">
        <f t="shared" si="112"/>
        <v>#VALUE!</v>
      </c>
      <c r="CH62" s="154" t="e">
        <f t="shared" si="112"/>
        <v>#VALUE!</v>
      </c>
      <c r="CI62" s="154" t="e">
        <f t="shared" si="112"/>
        <v>#VALUE!</v>
      </c>
      <c r="CJ62" s="154" t="e">
        <f t="shared" si="112"/>
        <v>#VALUE!</v>
      </c>
      <c r="CK62" s="154" t="e">
        <f t="shared" si="112"/>
        <v>#VALUE!</v>
      </c>
      <c r="CL62" s="94"/>
      <c r="CM62" s="86"/>
      <c r="CN62" s="86"/>
      <c r="CO62" s="86"/>
      <c r="CP62" s="86"/>
      <c r="CQ62" s="86"/>
      <c r="CR62" s="94" t="s">
        <v>64</v>
      </c>
      <c r="CS62" s="154" t="e">
        <f>AVERAGE(CS14:CS17)</f>
        <v>#VALUE!</v>
      </c>
      <c r="CT62" s="154" t="e">
        <f t="shared" ref="CT62:DD62" si="113">AVERAGE(CT14:CT17)</f>
        <v>#VALUE!</v>
      </c>
      <c r="CU62" s="154" t="e">
        <f t="shared" si="113"/>
        <v>#VALUE!</v>
      </c>
      <c r="CV62" s="154" t="e">
        <f t="shared" si="113"/>
        <v>#VALUE!</v>
      </c>
      <c r="CW62" s="154" t="e">
        <f t="shared" si="113"/>
        <v>#VALUE!</v>
      </c>
      <c r="CX62" s="154" t="e">
        <f t="shared" si="113"/>
        <v>#VALUE!</v>
      </c>
      <c r="CY62" s="154" t="e">
        <f t="shared" si="113"/>
        <v>#VALUE!</v>
      </c>
      <c r="CZ62" s="154" t="e">
        <f t="shared" si="113"/>
        <v>#VALUE!</v>
      </c>
      <c r="DA62" s="154" t="e">
        <f t="shared" si="113"/>
        <v>#VALUE!</v>
      </c>
      <c r="DB62" s="154" t="e">
        <f t="shared" si="113"/>
        <v>#VALUE!</v>
      </c>
      <c r="DC62" s="154" t="e">
        <f t="shared" si="113"/>
        <v>#VALUE!</v>
      </c>
      <c r="DD62" s="154" t="e">
        <f t="shared" si="113"/>
        <v>#VALUE!</v>
      </c>
      <c r="DE62" s="94"/>
      <c r="DF62" s="86"/>
      <c r="DG62" s="86"/>
      <c r="DH62" s="86"/>
      <c r="DI62" s="86"/>
      <c r="DJ62" s="86"/>
    </row>
    <row r="63" spans="1:114">
      <c r="A63" s="94" t="s">
        <v>63</v>
      </c>
      <c r="B63" s="154" t="e">
        <f>STDEV(B14:B17)</f>
        <v>#VALUE!</v>
      </c>
      <c r="C63" s="154" t="e">
        <f t="shared" ref="C63:M63" si="114">STDEV(C14:C17)</f>
        <v>#VALUE!</v>
      </c>
      <c r="D63" s="154" t="e">
        <f t="shared" si="114"/>
        <v>#VALUE!</v>
      </c>
      <c r="E63" s="154" t="e">
        <f t="shared" si="114"/>
        <v>#VALUE!</v>
      </c>
      <c r="F63" s="154" t="e">
        <f t="shared" si="114"/>
        <v>#VALUE!</v>
      </c>
      <c r="G63" s="154" t="e">
        <f t="shared" si="114"/>
        <v>#VALUE!</v>
      </c>
      <c r="H63" s="154" t="e">
        <f t="shared" si="114"/>
        <v>#VALUE!</v>
      </c>
      <c r="I63" s="154" t="e">
        <f t="shared" si="114"/>
        <v>#VALUE!</v>
      </c>
      <c r="J63" s="154" t="e">
        <f t="shared" si="114"/>
        <v>#VALUE!</v>
      </c>
      <c r="K63" s="154" t="e">
        <f t="shared" si="114"/>
        <v>#VALUE!</v>
      </c>
      <c r="L63" s="154" t="e">
        <f t="shared" si="114"/>
        <v>#VALUE!</v>
      </c>
      <c r="M63" s="154" t="e">
        <f t="shared" si="114"/>
        <v>#VALUE!</v>
      </c>
      <c r="N63" s="94"/>
      <c r="O63" s="86"/>
      <c r="P63" s="86"/>
      <c r="Q63" s="86"/>
      <c r="R63" s="86"/>
      <c r="S63" s="86"/>
      <c r="T63" s="94" t="s">
        <v>63</v>
      </c>
      <c r="U63" s="154" t="e">
        <f>STDEV(U14:U17)</f>
        <v>#VALUE!</v>
      </c>
      <c r="V63" s="154" t="e">
        <f t="shared" ref="V63:AF63" si="115">STDEV(V14:V17)</f>
        <v>#VALUE!</v>
      </c>
      <c r="W63" s="154" t="e">
        <f t="shared" si="115"/>
        <v>#VALUE!</v>
      </c>
      <c r="X63" s="154" t="e">
        <f t="shared" si="115"/>
        <v>#VALUE!</v>
      </c>
      <c r="Y63" s="154" t="e">
        <f t="shared" si="115"/>
        <v>#VALUE!</v>
      </c>
      <c r="Z63" s="154" t="e">
        <f t="shared" si="115"/>
        <v>#VALUE!</v>
      </c>
      <c r="AA63" s="154" t="e">
        <f t="shared" si="115"/>
        <v>#VALUE!</v>
      </c>
      <c r="AB63" s="154" t="e">
        <f t="shared" si="115"/>
        <v>#VALUE!</v>
      </c>
      <c r="AC63" s="154" t="e">
        <f t="shared" si="115"/>
        <v>#VALUE!</v>
      </c>
      <c r="AD63" s="154" t="e">
        <f t="shared" si="115"/>
        <v>#VALUE!</v>
      </c>
      <c r="AE63" s="154" t="e">
        <f t="shared" si="115"/>
        <v>#VALUE!</v>
      </c>
      <c r="AF63" s="154" t="e">
        <f t="shared" si="115"/>
        <v>#VALUE!</v>
      </c>
      <c r="AG63" s="94"/>
      <c r="AH63" s="86"/>
      <c r="AI63" s="86"/>
      <c r="AJ63" s="86"/>
      <c r="AK63" s="86"/>
      <c r="AL63" s="86"/>
      <c r="AM63" s="94" t="s">
        <v>63</v>
      </c>
      <c r="AN63" s="154" t="e">
        <f>STDEV(AN14:AN17)</f>
        <v>#VALUE!</v>
      </c>
      <c r="AO63" s="154" t="e">
        <f t="shared" ref="AO63:AY63" si="116">STDEV(AO14:AO17)</f>
        <v>#VALUE!</v>
      </c>
      <c r="AP63" s="154" t="e">
        <f t="shared" si="116"/>
        <v>#VALUE!</v>
      </c>
      <c r="AQ63" s="154" t="e">
        <f t="shared" si="116"/>
        <v>#VALUE!</v>
      </c>
      <c r="AR63" s="154" t="e">
        <f t="shared" si="116"/>
        <v>#VALUE!</v>
      </c>
      <c r="AS63" s="154" t="e">
        <f t="shared" si="116"/>
        <v>#VALUE!</v>
      </c>
      <c r="AT63" s="154" t="e">
        <f t="shared" si="116"/>
        <v>#VALUE!</v>
      </c>
      <c r="AU63" s="154" t="e">
        <f t="shared" si="116"/>
        <v>#VALUE!</v>
      </c>
      <c r="AV63" s="154" t="e">
        <f t="shared" si="116"/>
        <v>#VALUE!</v>
      </c>
      <c r="AW63" s="154" t="e">
        <f t="shared" si="116"/>
        <v>#VALUE!</v>
      </c>
      <c r="AX63" s="154" t="e">
        <f t="shared" si="116"/>
        <v>#VALUE!</v>
      </c>
      <c r="AY63" s="154" t="e">
        <f t="shared" si="116"/>
        <v>#VALUE!</v>
      </c>
      <c r="AZ63" s="94"/>
      <c r="BA63" s="86"/>
      <c r="BB63" s="86"/>
      <c r="BC63" s="86"/>
      <c r="BD63" s="86"/>
      <c r="BE63" s="86"/>
      <c r="BF63" s="94" t="s">
        <v>63</v>
      </c>
      <c r="BG63" s="154" t="e">
        <f>STDEV(BG14:BG17)</f>
        <v>#VALUE!</v>
      </c>
      <c r="BH63" s="154" t="e">
        <f t="shared" ref="BH63:BR63" si="117">STDEV(BH14:BH17)</f>
        <v>#VALUE!</v>
      </c>
      <c r="BI63" s="154" t="e">
        <f t="shared" si="117"/>
        <v>#VALUE!</v>
      </c>
      <c r="BJ63" s="154" t="e">
        <f t="shared" si="117"/>
        <v>#VALUE!</v>
      </c>
      <c r="BK63" s="154" t="e">
        <f t="shared" si="117"/>
        <v>#VALUE!</v>
      </c>
      <c r="BL63" s="154" t="e">
        <f t="shared" si="117"/>
        <v>#VALUE!</v>
      </c>
      <c r="BM63" s="154" t="e">
        <f t="shared" si="117"/>
        <v>#VALUE!</v>
      </c>
      <c r="BN63" s="154" t="e">
        <f t="shared" si="117"/>
        <v>#VALUE!</v>
      </c>
      <c r="BO63" s="154" t="e">
        <f t="shared" si="117"/>
        <v>#VALUE!</v>
      </c>
      <c r="BP63" s="154" t="e">
        <f t="shared" si="117"/>
        <v>#VALUE!</v>
      </c>
      <c r="BQ63" s="154" t="e">
        <f t="shared" si="117"/>
        <v>#VALUE!</v>
      </c>
      <c r="BR63" s="154" t="e">
        <f t="shared" si="117"/>
        <v>#VALUE!</v>
      </c>
      <c r="BS63" s="94"/>
      <c r="BT63" s="86"/>
      <c r="BU63" s="86"/>
      <c r="BV63" s="86"/>
      <c r="BW63" s="86"/>
      <c r="BX63" s="86"/>
      <c r="BY63" s="94" t="s">
        <v>63</v>
      </c>
      <c r="BZ63" s="154" t="e">
        <f>STDEV(BZ14:BZ17)</f>
        <v>#VALUE!</v>
      </c>
      <c r="CA63" s="154" t="e">
        <f t="shared" ref="CA63:CK63" si="118">STDEV(CA14:CA17)</f>
        <v>#VALUE!</v>
      </c>
      <c r="CB63" s="154" t="e">
        <f t="shared" si="118"/>
        <v>#VALUE!</v>
      </c>
      <c r="CC63" s="154" t="e">
        <f t="shared" si="118"/>
        <v>#VALUE!</v>
      </c>
      <c r="CD63" s="154" t="e">
        <f t="shared" si="118"/>
        <v>#VALUE!</v>
      </c>
      <c r="CE63" s="154" t="e">
        <f t="shared" si="118"/>
        <v>#VALUE!</v>
      </c>
      <c r="CF63" s="154" t="e">
        <f t="shared" si="118"/>
        <v>#VALUE!</v>
      </c>
      <c r="CG63" s="154" t="e">
        <f t="shared" si="118"/>
        <v>#VALUE!</v>
      </c>
      <c r="CH63" s="154" t="e">
        <f t="shared" si="118"/>
        <v>#VALUE!</v>
      </c>
      <c r="CI63" s="154" t="e">
        <f t="shared" si="118"/>
        <v>#VALUE!</v>
      </c>
      <c r="CJ63" s="154" t="e">
        <f t="shared" si="118"/>
        <v>#VALUE!</v>
      </c>
      <c r="CK63" s="154" t="e">
        <f t="shared" si="118"/>
        <v>#VALUE!</v>
      </c>
      <c r="CL63" s="94"/>
      <c r="CM63" s="86"/>
      <c r="CN63" s="86"/>
      <c r="CO63" s="86"/>
      <c r="CP63" s="86"/>
      <c r="CQ63" s="86"/>
      <c r="CR63" s="94" t="s">
        <v>63</v>
      </c>
      <c r="CS63" s="154" t="e">
        <f>STDEV(CS14:CS17)</f>
        <v>#VALUE!</v>
      </c>
      <c r="CT63" s="154" t="e">
        <f t="shared" ref="CT63:DD63" si="119">STDEV(CT14:CT17)</f>
        <v>#VALUE!</v>
      </c>
      <c r="CU63" s="154" t="e">
        <f t="shared" si="119"/>
        <v>#VALUE!</v>
      </c>
      <c r="CV63" s="154" t="e">
        <f t="shared" si="119"/>
        <v>#VALUE!</v>
      </c>
      <c r="CW63" s="154" t="e">
        <f t="shared" si="119"/>
        <v>#VALUE!</v>
      </c>
      <c r="CX63" s="154" t="e">
        <f t="shared" si="119"/>
        <v>#VALUE!</v>
      </c>
      <c r="CY63" s="154" t="e">
        <f t="shared" si="119"/>
        <v>#VALUE!</v>
      </c>
      <c r="CZ63" s="154" t="e">
        <f t="shared" si="119"/>
        <v>#VALUE!</v>
      </c>
      <c r="DA63" s="154" t="e">
        <f t="shared" si="119"/>
        <v>#VALUE!</v>
      </c>
      <c r="DB63" s="154" t="e">
        <f t="shared" si="119"/>
        <v>#VALUE!</v>
      </c>
      <c r="DC63" s="154" t="e">
        <f t="shared" si="119"/>
        <v>#VALUE!</v>
      </c>
      <c r="DD63" s="154" t="e">
        <f t="shared" si="119"/>
        <v>#VALUE!</v>
      </c>
      <c r="DE63" s="94"/>
      <c r="DF63" s="86"/>
      <c r="DG63" s="86"/>
      <c r="DH63" s="86"/>
      <c r="DI63" s="86"/>
      <c r="DJ63" s="86"/>
    </row>
    <row r="64" spans="1:114">
      <c r="A64" s="9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94"/>
      <c r="O64" s="86"/>
      <c r="P64" s="86"/>
      <c r="Q64" s="86"/>
      <c r="R64" s="86"/>
      <c r="S64" s="86"/>
      <c r="T64" s="9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94"/>
      <c r="AH64" s="86"/>
      <c r="AI64" s="86"/>
      <c r="AJ64" s="86"/>
      <c r="AK64" s="86"/>
      <c r="AL64" s="86"/>
      <c r="AM64" s="9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94"/>
      <c r="BA64" s="86"/>
      <c r="BB64" s="86"/>
      <c r="BC64" s="86"/>
      <c r="BD64" s="86"/>
      <c r="BE64" s="86"/>
      <c r="BF64" s="9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94"/>
      <c r="BT64" s="86"/>
      <c r="BU64" s="86"/>
      <c r="BV64" s="86"/>
      <c r="BW64" s="86"/>
      <c r="BX64" s="86"/>
      <c r="BY64" s="9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94"/>
      <c r="CM64" s="86"/>
      <c r="CN64" s="86"/>
      <c r="CO64" s="86"/>
      <c r="CP64" s="86"/>
      <c r="CQ64" s="86"/>
      <c r="CR64" s="9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94"/>
      <c r="DF64" s="86"/>
      <c r="DG64" s="86"/>
      <c r="DH64" s="86"/>
      <c r="DI64" s="86"/>
      <c r="DJ64" s="86"/>
    </row>
    <row r="65" spans="1:114">
      <c r="A65" s="9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94"/>
      <c r="P65" s="86"/>
      <c r="Q65" s="86"/>
      <c r="R65" s="86"/>
      <c r="S65" s="86"/>
      <c r="T65" s="9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94"/>
      <c r="AI65" s="86"/>
      <c r="AJ65" s="86"/>
      <c r="AK65" s="86"/>
      <c r="AL65" s="86"/>
      <c r="AM65" s="9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94"/>
      <c r="BB65" s="86"/>
      <c r="BC65" s="86"/>
      <c r="BD65" s="86"/>
      <c r="BE65" s="86"/>
      <c r="BF65" s="9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94"/>
      <c r="BU65" s="86"/>
      <c r="BV65" s="86"/>
      <c r="BW65" s="86"/>
      <c r="BX65" s="86"/>
      <c r="BY65" s="9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94"/>
      <c r="CN65" s="86"/>
      <c r="CO65" s="86"/>
      <c r="CP65" s="86"/>
      <c r="CQ65" s="86"/>
      <c r="CR65" s="9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94"/>
      <c r="DG65" s="86"/>
      <c r="DH65" s="86"/>
      <c r="DI65" s="86"/>
      <c r="DJ65" s="86"/>
    </row>
    <row r="66" spans="1:114">
      <c r="A66" s="94"/>
      <c r="B66" s="154" t="e">
        <f>AVERAGE(B18:B21)</f>
        <v>#VALUE!</v>
      </c>
      <c r="C66" s="154" t="e">
        <f t="shared" ref="C66:M66" si="120">AVERAGE(C18:C21)</f>
        <v>#VALUE!</v>
      </c>
      <c r="D66" s="154" t="e">
        <f>AVERAGE(D18:D21)</f>
        <v>#VALUE!</v>
      </c>
      <c r="E66" s="154" t="e">
        <f t="shared" si="120"/>
        <v>#VALUE!</v>
      </c>
      <c r="F66" s="154" t="e">
        <f t="shared" si="120"/>
        <v>#VALUE!</v>
      </c>
      <c r="G66" s="154" t="e">
        <f t="shared" si="120"/>
        <v>#VALUE!</v>
      </c>
      <c r="H66" s="154" t="e">
        <f t="shared" si="120"/>
        <v>#VALUE!</v>
      </c>
      <c r="I66" s="154" t="e">
        <f t="shared" si="120"/>
        <v>#VALUE!</v>
      </c>
      <c r="J66" s="154" t="e">
        <f t="shared" si="120"/>
        <v>#VALUE!</v>
      </c>
      <c r="K66" s="154" t="e">
        <f t="shared" si="120"/>
        <v>#VALUE!</v>
      </c>
      <c r="L66" s="154" t="e">
        <f t="shared" si="120"/>
        <v>#VALUE!</v>
      </c>
      <c r="M66" s="154" t="e">
        <f t="shared" si="120"/>
        <v>#VALUE!</v>
      </c>
      <c r="N66" s="94"/>
      <c r="O66" s="86"/>
      <c r="P66" s="86"/>
      <c r="Q66" s="86"/>
      <c r="R66" s="86"/>
      <c r="S66" s="86"/>
      <c r="T66" s="94"/>
      <c r="U66" s="154" t="e">
        <f>AVERAGE(U18:U21)</f>
        <v>#VALUE!</v>
      </c>
      <c r="V66" s="154" t="e">
        <f t="shared" ref="V66:AF66" si="121">AVERAGE(V18:V21)</f>
        <v>#VALUE!</v>
      </c>
      <c r="W66" s="154" t="e">
        <f t="shared" si="121"/>
        <v>#VALUE!</v>
      </c>
      <c r="X66" s="154" t="e">
        <f t="shared" si="121"/>
        <v>#VALUE!</v>
      </c>
      <c r="Y66" s="154" t="e">
        <f t="shared" si="121"/>
        <v>#VALUE!</v>
      </c>
      <c r="Z66" s="154" t="e">
        <f t="shared" si="121"/>
        <v>#VALUE!</v>
      </c>
      <c r="AA66" s="154" t="e">
        <f t="shared" si="121"/>
        <v>#VALUE!</v>
      </c>
      <c r="AB66" s="154" t="e">
        <f t="shared" si="121"/>
        <v>#VALUE!</v>
      </c>
      <c r="AC66" s="154" t="e">
        <f t="shared" si="121"/>
        <v>#VALUE!</v>
      </c>
      <c r="AD66" s="154" t="e">
        <f t="shared" si="121"/>
        <v>#VALUE!</v>
      </c>
      <c r="AE66" s="154" t="e">
        <f t="shared" si="121"/>
        <v>#VALUE!</v>
      </c>
      <c r="AF66" s="154" t="e">
        <f t="shared" si="121"/>
        <v>#VALUE!</v>
      </c>
      <c r="AG66" s="94"/>
      <c r="AH66" s="86"/>
      <c r="AI66" s="86"/>
      <c r="AJ66" s="86"/>
      <c r="AK66" s="86"/>
      <c r="AL66" s="86"/>
      <c r="AM66" s="94"/>
      <c r="AN66" s="154" t="e">
        <f>AVERAGE(AN18:AN21)</f>
        <v>#VALUE!</v>
      </c>
      <c r="AO66" s="154" t="e">
        <f t="shared" ref="AO66:AY66" si="122">AVERAGE(AO18:AO21)</f>
        <v>#VALUE!</v>
      </c>
      <c r="AP66" s="154" t="e">
        <f t="shared" si="122"/>
        <v>#VALUE!</v>
      </c>
      <c r="AQ66" s="154" t="e">
        <f t="shared" si="122"/>
        <v>#VALUE!</v>
      </c>
      <c r="AR66" s="154" t="e">
        <f t="shared" si="122"/>
        <v>#VALUE!</v>
      </c>
      <c r="AS66" s="154" t="e">
        <f t="shared" si="122"/>
        <v>#VALUE!</v>
      </c>
      <c r="AT66" s="154" t="e">
        <f t="shared" si="122"/>
        <v>#VALUE!</v>
      </c>
      <c r="AU66" s="154" t="e">
        <f t="shared" si="122"/>
        <v>#VALUE!</v>
      </c>
      <c r="AV66" s="154" t="e">
        <f t="shared" si="122"/>
        <v>#VALUE!</v>
      </c>
      <c r="AW66" s="154" t="e">
        <f t="shared" si="122"/>
        <v>#VALUE!</v>
      </c>
      <c r="AX66" s="154" t="e">
        <f t="shared" si="122"/>
        <v>#VALUE!</v>
      </c>
      <c r="AY66" s="154" t="e">
        <f t="shared" si="122"/>
        <v>#VALUE!</v>
      </c>
      <c r="AZ66" s="94"/>
      <c r="BA66" s="86"/>
      <c r="BB66" s="86"/>
      <c r="BC66" s="86"/>
      <c r="BD66" s="86"/>
      <c r="BE66" s="86"/>
      <c r="BF66" s="94"/>
      <c r="BG66" s="154" t="e">
        <f>AVERAGE(BG18:BG21)</f>
        <v>#VALUE!</v>
      </c>
      <c r="BH66" s="154" t="e">
        <f t="shared" ref="BH66:BR66" si="123">AVERAGE(BH18:BH21)</f>
        <v>#VALUE!</v>
      </c>
      <c r="BI66" s="154" t="e">
        <f t="shared" si="123"/>
        <v>#VALUE!</v>
      </c>
      <c r="BJ66" s="154" t="e">
        <f t="shared" si="123"/>
        <v>#VALUE!</v>
      </c>
      <c r="BK66" s="154" t="e">
        <f t="shared" si="123"/>
        <v>#VALUE!</v>
      </c>
      <c r="BL66" s="154" t="e">
        <f t="shared" si="123"/>
        <v>#VALUE!</v>
      </c>
      <c r="BM66" s="154" t="e">
        <f t="shared" si="123"/>
        <v>#VALUE!</v>
      </c>
      <c r="BN66" s="154" t="e">
        <f t="shared" si="123"/>
        <v>#VALUE!</v>
      </c>
      <c r="BO66" s="154" t="e">
        <f t="shared" si="123"/>
        <v>#VALUE!</v>
      </c>
      <c r="BP66" s="154" t="e">
        <f t="shared" si="123"/>
        <v>#VALUE!</v>
      </c>
      <c r="BQ66" s="154" t="e">
        <f t="shared" si="123"/>
        <v>#VALUE!</v>
      </c>
      <c r="BR66" s="154" t="e">
        <f t="shared" si="123"/>
        <v>#VALUE!</v>
      </c>
      <c r="BS66" s="94"/>
      <c r="BT66" s="86"/>
      <c r="BU66" s="86"/>
      <c r="BV66" s="86"/>
      <c r="BW66" s="86"/>
      <c r="BX66" s="86"/>
      <c r="BY66" s="94"/>
      <c r="BZ66" s="154" t="e">
        <f>AVERAGE(BZ18:BZ21)</f>
        <v>#VALUE!</v>
      </c>
      <c r="CA66" s="154" t="e">
        <f t="shared" ref="CA66:CK66" si="124">AVERAGE(CA18:CA21)</f>
        <v>#VALUE!</v>
      </c>
      <c r="CB66" s="154" t="e">
        <f t="shared" si="124"/>
        <v>#VALUE!</v>
      </c>
      <c r="CC66" s="154" t="e">
        <f t="shared" si="124"/>
        <v>#VALUE!</v>
      </c>
      <c r="CD66" s="154" t="e">
        <f t="shared" si="124"/>
        <v>#VALUE!</v>
      </c>
      <c r="CE66" s="154" t="e">
        <f t="shared" si="124"/>
        <v>#VALUE!</v>
      </c>
      <c r="CF66" s="154" t="e">
        <f t="shared" si="124"/>
        <v>#VALUE!</v>
      </c>
      <c r="CG66" s="154" t="e">
        <f t="shared" si="124"/>
        <v>#VALUE!</v>
      </c>
      <c r="CH66" s="154" t="e">
        <f t="shared" si="124"/>
        <v>#VALUE!</v>
      </c>
      <c r="CI66" s="154" t="e">
        <f t="shared" si="124"/>
        <v>#VALUE!</v>
      </c>
      <c r="CJ66" s="154" t="e">
        <f t="shared" si="124"/>
        <v>#VALUE!</v>
      </c>
      <c r="CK66" s="154" t="e">
        <f t="shared" si="124"/>
        <v>#VALUE!</v>
      </c>
      <c r="CL66" s="94"/>
      <c r="CM66" s="86"/>
      <c r="CN66" s="86"/>
      <c r="CO66" s="86"/>
      <c r="CP66" s="86"/>
      <c r="CQ66" s="86"/>
      <c r="CR66" s="94"/>
      <c r="CS66" s="154" t="e">
        <f>AVERAGE(CS18:CS21)</f>
        <v>#VALUE!</v>
      </c>
      <c r="CT66" s="154" t="e">
        <f t="shared" ref="CT66:DD66" si="125">AVERAGE(CT18:CT21)</f>
        <v>#VALUE!</v>
      </c>
      <c r="CU66" s="154" t="e">
        <f t="shared" si="125"/>
        <v>#VALUE!</v>
      </c>
      <c r="CV66" s="154" t="e">
        <f t="shared" si="125"/>
        <v>#VALUE!</v>
      </c>
      <c r="CW66" s="154" t="e">
        <f t="shared" si="125"/>
        <v>#VALUE!</v>
      </c>
      <c r="CX66" s="154" t="e">
        <f t="shared" si="125"/>
        <v>#VALUE!</v>
      </c>
      <c r="CY66" s="154" t="e">
        <f t="shared" si="125"/>
        <v>#VALUE!</v>
      </c>
      <c r="CZ66" s="154" t="e">
        <f t="shared" si="125"/>
        <v>#VALUE!</v>
      </c>
      <c r="DA66" s="154" t="e">
        <f t="shared" si="125"/>
        <v>#VALUE!</v>
      </c>
      <c r="DB66" s="154" t="e">
        <f t="shared" si="125"/>
        <v>#VALUE!</v>
      </c>
      <c r="DC66" s="154" t="e">
        <f t="shared" si="125"/>
        <v>#VALUE!</v>
      </c>
      <c r="DD66" s="154" t="e">
        <f t="shared" si="125"/>
        <v>#VALUE!</v>
      </c>
      <c r="DE66" s="94"/>
      <c r="DF66" s="86"/>
      <c r="DG66" s="86"/>
      <c r="DH66" s="86"/>
      <c r="DI66" s="86"/>
      <c r="DJ66" s="86"/>
    </row>
    <row r="67" spans="1:114">
      <c r="A67" s="94"/>
      <c r="B67" s="154" t="e">
        <f>STDEV(B18:B21)</f>
        <v>#VALUE!</v>
      </c>
      <c r="C67" s="154" t="e">
        <f t="shared" ref="C67:M67" si="126">STDEV(C18:C21)</f>
        <v>#VALUE!</v>
      </c>
      <c r="D67" s="154" t="e">
        <f t="shared" si="126"/>
        <v>#VALUE!</v>
      </c>
      <c r="E67" s="154" t="e">
        <f t="shared" si="126"/>
        <v>#VALUE!</v>
      </c>
      <c r="F67" s="154" t="e">
        <f t="shared" si="126"/>
        <v>#VALUE!</v>
      </c>
      <c r="G67" s="154" t="e">
        <f t="shared" si="126"/>
        <v>#VALUE!</v>
      </c>
      <c r="H67" s="154" t="e">
        <f t="shared" si="126"/>
        <v>#VALUE!</v>
      </c>
      <c r="I67" s="154" t="e">
        <f t="shared" si="126"/>
        <v>#VALUE!</v>
      </c>
      <c r="J67" s="154" t="e">
        <f t="shared" si="126"/>
        <v>#VALUE!</v>
      </c>
      <c r="K67" s="154" t="e">
        <f t="shared" si="126"/>
        <v>#VALUE!</v>
      </c>
      <c r="L67" s="154" t="e">
        <f t="shared" si="126"/>
        <v>#VALUE!</v>
      </c>
      <c r="M67" s="154" t="e">
        <f t="shared" si="126"/>
        <v>#VALUE!</v>
      </c>
      <c r="N67" s="94"/>
      <c r="O67" s="86"/>
      <c r="P67" s="86"/>
      <c r="Q67" s="86"/>
      <c r="R67" s="86"/>
      <c r="S67" s="86"/>
      <c r="T67" s="94"/>
      <c r="U67" s="154" t="e">
        <f>STDEV(U18:U21)</f>
        <v>#VALUE!</v>
      </c>
      <c r="V67" s="154" t="e">
        <f t="shared" ref="V67:AF67" si="127">STDEV(V18:V21)</f>
        <v>#VALUE!</v>
      </c>
      <c r="W67" s="154" t="e">
        <f t="shared" si="127"/>
        <v>#VALUE!</v>
      </c>
      <c r="X67" s="154" t="e">
        <f t="shared" si="127"/>
        <v>#VALUE!</v>
      </c>
      <c r="Y67" s="154" t="e">
        <f t="shared" si="127"/>
        <v>#VALUE!</v>
      </c>
      <c r="Z67" s="154" t="e">
        <f t="shared" si="127"/>
        <v>#VALUE!</v>
      </c>
      <c r="AA67" s="154" t="e">
        <f t="shared" si="127"/>
        <v>#VALUE!</v>
      </c>
      <c r="AB67" s="154" t="e">
        <f t="shared" si="127"/>
        <v>#VALUE!</v>
      </c>
      <c r="AC67" s="154" t="e">
        <f t="shared" si="127"/>
        <v>#VALUE!</v>
      </c>
      <c r="AD67" s="154" t="e">
        <f t="shared" si="127"/>
        <v>#VALUE!</v>
      </c>
      <c r="AE67" s="154" t="e">
        <f t="shared" si="127"/>
        <v>#VALUE!</v>
      </c>
      <c r="AF67" s="154" t="e">
        <f t="shared" si="127"/>
        <v>#VALUE!</v>
      </c>
      <c r="AG67" s="94"/>
      <c r="AH67" s="86"/>
      <c r="AI67" s="86"/>
      <c r="AJ67" s="86"/>
      <c r="AK67" s="86"/>
      <c r="AL67" s="86"/>
      <c r="AM67" s="94"/>
      <c r="AN67" s="154" t="e">
        <f>STDEV(AN18:AN21)</f>
        <v>#VALUE!</v>
      </c>
      <c r="AO67" s="154" t="e">
        <f t="shared" ref="AO67:AY67" si="128">STDEV(AO18:AO21)</f>
        <v>#VALUE!</v>
      </c>
      <c r="AP67" s="154" t="e">
        <f t="shared" si="128"/>
        <v>#VALUE!</v>
      </c>
      <c r="AQ67" s="154" t="e">
        <f t="shared" si="128"/>
        <v>#VALUE!</v>
      </c>
      <c r="AR67" s="154" t="e">
        <f t="shared" si="128"/>
        <v>#VALUE!</v>
      </c>
      <c r="AS67" s="154" t="e">
        <f t="shared" si="128"/>
        <v>#VALUE!</v>
      </c>
      <c r="AT67" s="154" t="e">
        <f t="shared" si="128"/>
        <v>#VALUE!</v>
      </c>
      <c r="AU67" s="154" t="e">
        <f t="shared" si="128"/>
        <v>#VALUE!</v>
      </c>
      <c r="AV67" s="154" t="e">
        <f t="shared" si="128"/>
        <v>#VALUE!</v>
      </c>
      <c r="AW67" s="154" t="e">
        <f t="shared" si="128"/>
        <v>#VALUE!</v>
      </c>
      <c r="AX67" s="154" t="e">
        <f t="shared" si="128"/>
        <v>#VALUE!</v>
      </c>
      <c r="AY67" s="154" t="e">
        <f t="shared" si="128"/>
        <v>#VALUE!</v>
      </c>
      <c r="AZ67" s="94"/>
      <c r="BA67" s="86"/>
      <c r="BB67" s="86"/>
      <c r="BC67" s="86"/>
      <c r="BD67" s="86"/>
      <c r="BE67" s="86"/>
      <c r="BF67" s="94"/>
      <c r="BG67" s="154" t="e">
        <f>STDEV(BG18:BG21)</f>
        <v>#VALUE!</v>
      </c>
      <c r="BH67" s="154" t="e">
        <f t="shared" ref="BH67:BR67" si="129">STDEV(BH18:BH21)</f>
        <v>#VALUE!</v>
      </c>
      <c r="BI67" s="154" t="e">
        <f t="shared" si="129"/>
        <v>#VALUE!</v>
      </c>
      <c r="BJ67" s="154" t="e">
        <f t="shared" si="129"/>
        <v>#VALUE!</v>
      </c>
      <c r="BK67" s="154" t="e">
        <f t="shared" si="129"/>
        <v>#VALUE!</v>
      </c>
      <c r="BL67" s="154" t="e">
        <f t="shared" si="129"/>
        <v>#VALUE!</v>
      </c>
      <c r="BM67" s="154" t="e">
        <f t="shared" si="129"/>
        <v>#VALUE!</v>
      </c>
      <c r="BN67" s="154" t="e">
        <f t="shared" si="129"/>
        <v>#VALUE!</v>
      </c>
      <c r="BO67" s="154" t="e">
        <f t="shared" si="129"/>
        <v>#VALUE!</v>
      </c>
      <c r="BP67" s="154" t="e">
        <f t="shared" si="129"/>
        <v>#VALUE!</v>
      </c>
      <c r="BQ67" s="154" t="e">
        <f t="shared" si="129"/>
        <v>#VALUE!</v>
      </c>
      <c r="BR67" s="154" t="e">
        <f t="shared" si="129"/>
        <v>#VALUE!</v>
      </c>
      <c r="BS67" s="94"/>
      <c r="BT67" s="86"/>
      <c r="BU67" s="86"/>
      <c r="BV67" s="86"/>
      <c r="BW67" s="86"/>
      <c r="BX67" s="86"/>
      <c r="BY67" s="94"/>
      <c r="BZ67" s="154" t="e">
        <f>STDEV(BZ18:BZ21)</f>
        <v>#VALUE!</v>
      </c>
      <c r="CA67" s="154" t="e">
        <f t="shared" ref="CA67:CK67" si="130">STDEV(CA18:CA21)</f>
        <v>#VALUE!</v>
      </c>
      <c r="CB67" s="154" t="e">
        <f t="shared" si="130"/>
        <v>#VALUE!</v>
      </c>
      <c r="CC67" s="154" t="e">
        <f t="shared" si="130"/>
        <v>#VALUE!</v>
      </c>
      <c r="CD67" s="154" t="e">
        <f t="shared" si="130"/>
        <v>#VALUE!</v>
      </c>
      <c r="CE67" s="154" t="e">
        <f t="shared" si="130"/>
        <v>#VALUE!</v>
      </c>
      <c r="CF67" s="154" t="e">
        <f t="shared" si="130"/>
        <v>#VALUE!</v>
      </c>
      <c r="CG67" s="154" t="e">
        <f t="shared" si="130"/>
        <v>#VALUE!</v>
      </c>
      <c r="CH67" s="154" t="e">
        <f t="shared" si="130"/>
        <v>#VALUE!</v>
      </c>
      <c r="CI67" s="154" t="e">
        <f t="shared" si="130"/>
        <v>#VALUE!</v>
      </c>
      <c r="CJ67" s="154" t="e">
        <f t="shared" si="130"/>
        <v>#VALUE!</v>
      </c>
      <c r="CK67" s="154" t="e">
        <f t="shared" si="130"/>
        <v>#VALUE!</v>
      </c>
      <c r="CL67" s="94"/>
      <c r="CM67" s="86"/>
      <c r="CN67" s="86"/>
      <c r="CO67" s="86"/>
      <c r="CP67" s="86"/>
      <c r="CQ67" s="86"/>
      <c r="CR67" s="94"/>
      <c r="CS67" s="154" t="e">
        <f>STDEV(CS18:CS21)</f>
        <v>#VALUE!</v>
      </c>
      <c r="CT67" s="154" t="e">
        <f t="shared" ref="CT67:DD67" si="131">STDEV(CT18:CT21)</f>
        <v>#VALUE!</v>
      </c>
      <c r="CU67" s="154" t="e">
        <f t="shared" si="131"/>
        <v>#VALUE!</v>
      </c>
      <c r="CV67" s="154" t="e">
        <f t="shared" si="131"/>
        <v>#VALUE!</v>
      </c>
      <c r="CW67" s="154" t="e">
        <f t="shared" si="131"/>
        <v>#VALUE!</v>
      </c>
      <c r="CX67" s="154" t="e">
        <f t="shared" si="131"/>
        <v>#VALUE!</v>
      </c>
      <c r="CY67" s="154" t="e">
        <f t="shared" si="131"/>
        <v>#VALUE!</v>
      </c>
      <c r="CZ67" s="154" t="e">
        <f t="shared" si="131"/>
        <v>#VALUE!</v>
      </c>
      <c r="DA67" s="154" t="e">
        <f t="shared" si="131"/>
        <v>#VALUE!</v>
      </c>
      <c r="DB67" s="154" t="e">
        <f t="shared" si="131"/>
        <v>#VALUE!</v>
      </c>
      <c r="DC67" s="154" t="e">
        <f t="shared" si="131"/>
        <v>#VALUE!</v>
      </c>
      <c r="DD67" s="154" t="e">
        <f t="shared" si="131"/>
        <v>#VALUE!</v>
      </c>
      <c r="DE67" s="94"/>
      <c r="DF67" s="86"/>
      <c r="DG67" s="86"/>
      <c r="DH67" s="86"/>
      <c r="DI67" s="86"/>
      <c r="DJ67" s="86"/>
    </row>
    <row r="68" spans="1:114">
      <c r="A68" s="9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94"/>
      <c r="O68" s="86"/>
      <c r="P68" s="86"/>
      <c r="Q68" s="86"/>
      <c r="R68" s="86"/>
      <c r="S68" s="86"/>
      <c r="T68" s="9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94"/>
      <c r="AH68" s="86"/>
      <c r="AI68" s="86"/>
      <c r="AJ68" s="86"/>
      <c r="AK68" s="86"/>
      <c r="AL68" s="86"/>
      <c r="AM68" s="9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94"/>
      <c r="BA68" s="86"/>
      <c r="BB68" s="86"/>
      <c r="BC68" s="86"/>
      <c r="BD68" s="86"/>
      <c r="BE68" s="86"/>
      <c r="BF68" s="9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94"/>
      <c r="BT68" s="86"/>
      <c r="BU68" s="86"/>
      <c r="BV68" s="86"/>
      <c r="BW68" s="86"/>
      <c r="BX68" s="86"/>
      <c r="BY68" s="9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94"/>
      <c r="CM68" s="86"/>
      <c r="CN68" s="86"/>
      <c r="CO68" s="86"/>
      <c r="CP68" s="86"/>
      <c r="CQ68" s="86"/>
      <c r="CR68" s="9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94"/>
      <c r="DF68" s="86"/>
      <c r="DG68" s="86"/>
      <c r="DH68" s="86"/>
      <c r="DI68" s="86"/>
      <c r="DJ68" s="86"/>
    </row>
    <row r="69" spans="1:114">
      <c r="A69" s="9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94"/>
      <c r="O69" s="86"/>
      <c r="P69" s="86"/>
      <c r="Q69" s="86"/>
      <c r="R69" s="86"/>
      <c r="S69" s="86"/>
      <c r="T69" s="9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94"/>
      <c r="AH69" s="86"/>
      <c r="AI69" s="86"/>
      <c r="AJ69" s="86"/>
      <c r="AK69" s="86"/>
      <c r="AL69" s="86"/>
      <c r="AM69" s="9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94"/>
      <c r="BA69" s="86"/>
      <c r="BB69" s="86"/>
      <c r="BC69" s="86"/>
      <c r="BD69" s="86"/>
      <c r="BE69" s="86"/>
      <c r="BF69" s="9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94"/>
      <c r="BT69" s="86"/>
      <c r="BU69" s="86"/>
      <c r="BV69" s="86"/>
      <c r="BW69" s="86"/>
      <c r="BX69" s="86"/>
      <c r="BY69" s="9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94"/>
      <c r="CM69" s="86"/>
      <c r="CN69" s="86"/>
      <c r="CO69" s="86"/>
      <c r="CP69" s="86"/>
      <c r="CQ69" s="86"/>
      <c r="CR69" s="94"/>
      <c r="CS69" s="154"/>
      <c r="CT69" s="154"/>
      <c r="CU69" s="154"/>
      <c r="CV69" s="154"/>
      <c r="CW69" s="154"/>
      <c r="CX69" s="154"/>
      <c r="CY69" s="154"/>
      <c r="CZ69" s="154"/>
      <c r="DA69" s="154"/>
      <c r="DB69" s="154"/>
      <c r="DC69" s="154"/>
      <c r="DD69" s="154"/>
      <c r="DE69" s="94"/>
      <c r="DF69" s="86"/>
      <c r="DG69" s="86"/>
      <c r="DH69" s="86"/>
      <c r="DI69" s="86"/>
      <c r="DJ69" s="86"/>
    </row>
    <row r="70" spans="1:114">
      <c r="A70" s="94"/>
      <c r="B70" s="94"/>
      <c r="C70" s="12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86"/>
      <c r="P70" s="86"/>
      <c r="Q70" s="86"/>
      <c r="R70" s="86"/>
      <c r="S70" s="86"/>
      <c r="T70" s="94"/>
      <c r="U70" s="94"/>
      <c r="V70" s="123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86"/>
      <c r="AI70" s="86"/>
      <c r="AJ70" s="86"/>
      <c r="AK70" s="86"/>
      <c r="AL70" s="86"/>
      <c r="AM70" s="94"/>
      <c r="AN70" s="94"/>
      <c r="AO70" s="123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86"/>
      <c r="BB70" s="86"/>
      <c r="BC70" s="86"/>
      <c r="BD70" s="86"/>
      <c r="BE70" s="86"/>
      <c r="BF70" s="94"/>
      <c r="BG70" s="94"/>
      <c r="BH70" s="123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86"/>
      <c r="BU70" s="86"/>
      <c r="BV70" s="86"/>
      <c r="BW70" s="86"/>
      <c r="BX70" s="86"/>
      <c r="BY70" s="94"/>
      <c r="BZ70" s="94"/>
      <c r="CA70" s="123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86"/>
      <c r="CN70" s="86"/>
      <c r="CO70" s="86"/>
      <c r="CP70" s="86"/>
      <c r="CQ70" s="86"/>
      <c r="CR70" s="94"/>
      <c r="CS70" s="94"/>
      <c r="CT70" s="123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86"/>
      <c r="DG70" s="86"/>
      <c r="DH70" s="86"/>
      <c r="DI70" s="86"/>
      <c r="DJ70" s="86"/>
    </row>
    <row r="71" spans="1:114">
      <c r="A71" s="94"/>
      <c r="B71" s="94"/>
      <c r="C71" s="123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86"/>
      <c r="P71" s="86"/>
      <c r="Q71" s="86"/>
      <c r="R71" s="86"/>
      <c r="S71" s="86"/>
      <c r="T71" s="94"/>
      <c r="U71" s="94"/>
      <c r="V71" s="123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86"/>
      <c r="AI71" s="86"/>
      <c r="AJ71" s="86"/>
      <c r="AK71" s="86"/>
      <c r="AL71" s="86"/>
      <c r="AM71" s="94"/>
      <c r="AN71" s="94"/>
      <c r="AO71" s="123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86"/>
      <c r="BB71" s="86"/>
      <c r="BC71" s="86"/>
      <c r="BD71" s="86"/>
      <c r="BE71" s="86"/>
      <c r="BF71" s="94"/>
      <c r="BG71" s="94"/>
      <c r="BH71" s="123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86"/>
      <c r="BU71" s="86"/>
      <c r="BV71" s="86"/>
      <c r="BW71" s="86"/>
      <c r="BX71" s="86"/>
      <c r="BY71" s="94"/>
      <c r="BZ71" s="94"/>
      <c r="CA71" s="123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86"/>
      <c r="CN71" s="86"/>
      <c r="CO71" s="86"/>
      <c r="CP71" s="86"/>
      <c r="CQ71" s="86"/>
      <c r="CR71" s="94"/>
      <c r="CS71" s="94"/>
      <c r="CT71" s="123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86"/>
      <c r="DG71" s="86"/>
      <c r="DH71" s="86"/>
      <c r="DI71" s="86"/>
      <c r="DJ71" s="86"/>
    </row>
    <row r="72" spans="1:114">
      <c r="A72" s="94" t="s">
        <v>64</v>
      </c>
      <c r="B72" s="155" t="e">
        <f>AVERAGE(B24:B27)</f>
        <v>#VALUE!</v>
      </c>
      <c r="C72" s="155" t="e">
        <f t="shared" ref="C72:M72" si="132">AVERAGE(C24:C27)</f>
        <v>#VALUE!</v>
      </c>
      <c r="D72" s="155" t="e">
        <f t="shared" si="132"/>
        <v>#VALUE!</v>
      </c>
      <c r="E72" s="155" t="e">
        <f t="shared" si="132"/>
        <v>#VALUE!</v>
      </c>
      <c r="F72" s="155" t="e">
        <f t="shared" si="132"/>
        <v>#VALUE!</v>
      </c>
      <c r="G72" s="155" t="e">
        <f t="shared" si="132"/>
        <v>#VALUE!</v>
      </c>
      <c r="H72" s="155" t="e">
        <f t="shared" si="132"/>
        <v>#VALUE!</v>
      </c>
      <c r="I72" s="155" t="e">
        <f t="shared" si="132"/>
        <v>#VALUE!</v>
      </c>
      <c r="J72" s="155" t="e">
        <f t="shared" si="132"/>
        <v>#VALUE!</v>
      </c>
      <c r="K72" s="155" t="e">
        <f t="shared" si="132"/>
        <v>#VALUE!</v>
      </c>
      <c r="L72" s="155" t="e">
        <f t="shared" si="132"/>
        <v>#VALUE!</v>
      </c>
      <c r="M72" s="155" t="e">
        <f t="shared" si="132"/>
        <v>#VALUE!</v>
      </c>
      <c r="N72" s="94"/>
      <c r="O72" s="86"/>
      <c r="P72" s="86"/>
      <c r="Q72" s="86"/>
      <c r="R72" s="86"/>
      <c r="S72" s="86"/>
      <c r="T72" s="94" t="s">
        <v>64</v>
      </c>
      <c r="U72" s="155" t="e">
        <f>AVERAGE(U24:U27)</f>
        <v>#VALUE!</v>
      </c>
      <c r="V72" s="155" t="e">
        <f t="shared" ref="V72:AF72" si="133">AVERAGE(V24:V27)</f>
        <v>#VALUE!</v>
      </c>
      <c r="W72" s="155" t="e">
        <f t="shared" si="133"/>
        <v>#VALUE!</v>
      </c>
      <c r="X72" s="155" t="e">
        <f t="shared" si="133"/>
        <v>#VALUE!</v>
      </c>
      <c r="Y72" s="155" t="e">
        <f t="shared" si="133"/>
        <v>#VALUE!</v>
      </c>
      <c r="Z72" s="155" t="e">
        <f t="shared" si="133"/>
        <v>#VALUE!</v>
      </c>
      <c r="AA72" s="155" t="e">
        <f t="shared" si="133"/>
        <v>#VALUE!</v>
      </c>
      <c r="AB72" s="155" t="e">
        <f t="shared" si="133"/>
        <v>#VALUE!</v>
      </c>
      <c r="AC72" s="155" t="e">
        <f t="shared" si="133"/>
        <v>#VALUE!</v>
      </c>
      <c r="AD72" s="155" t="e">
        <f t="shared" si="133"/>
        <v>#VALUE!</v>
      </c>
      <c r="AE72" s="155" t="e">
        <f t="shared" si="133"/>
        <v>#VALUE!</v>
      </c>
      <c r="AF72" s="155" t="e">
        <f t="shared" si="133"/>
        <v>#VALUE!</v>
      </c>
      <c r="AG72" s="94"/>
      <c r="AH72" s="86"/>
      <c r="AI72" s="86"/>
      <c r="AJ72" s="86"/>
      <c r="AK72" s="86"/>
      <c r="AL72" s="86"/>
      <c r="AM72" s="94" t="s">
        <v>64</v>
      </c>
      <c r="AN72" s="155" t="e">
        <f>AVERAGE(AN24:AN27)</f>
        <v>#VALUE!</v>
      </c>
      <c r="AO72" s="155" t="e">
        <f t="shared" ref="AO72:AY72" si="134">AVERAGE(AO24:AO27)</f>
        <v>#VALUE!</v>
      </c>
      <c r="AP72" s="155" t="e">
        <f t="shared" si="134"/>
        <v>#VALUE!</v>
      </c>
      <c r="AQ72" s="155" t="e">
        <f t="shared" si="134"/>
        <v>#VALUE!</v>
      </c>
      <c r="AR72" s="155" t="e">
        <f t="shared" si="134"/>
        <v>#VALUE!</v>
      </c>
      <c r="AS72" s="155" t="e">
        <f t="shared" si="134"/>
        <v>#VALUE!</v>
      </c>
      <c r="AT72" s="155" t="e">
        <f t="shared" si="134"/>
        <v>#VALUE!</v>
      </c>
      <c r="AU72" s="155" t="e">
        <f t="shared" si="134"/>
        <v>#VALUE!</v>
      </c>
      <c r="AV72" s="155" t="e">
        <f t="shared" si="134"/>
        <v>#VALUE!</v>
      </c>
      <c r="AW72" s="155" t="e">
        <f t="shared" si="134"/>
        <v>#VALUE!</v>
      </c>
      <c r="AX72" s="155" t="e">
        <f t="shared" si="134"/>
        <v>#VALUE!</v>
      </c>
      <c r="AY72" s="155" t="e">
        <f t="shared" si="134"/>
        <v>#VALUE!</v>
      </c>
      <c r="AZ72" s="94"/>
      <c r="BA72" s="86"/>
      <c r="BB72" s="86"/>
      <c r="BC72" s="86"/>
      <c r="BD72" s="86"/>
      <c r="BE72" s="86"/>
      <c r="BF72" s="94" t="s">
        <v>64</v>
      </c>
      <c r="BG72" s="155" t="e">
        <f>AVERAGE(BG24:BG27)</f>
        <v>#VALUE!</v>
      </c>
      <c r="BH72" s="155" t="e">
        <f t="shared" ref="BH72:BR72" si="135">AVERAGE(BH24:BH27)</f>
        <v>#VALUE!</v>
      </c>
      <c r="BI72" s="155" t="e">
        <f t="shared" si="135"/>
        <v>#VALUE!</v>
      </c>
      <c r="BJ72" s="155" t="e">
        <f t="shared" si="135"/>
        <v>#VALUE!</v>
      </c>
      <c r="BK72" s="155" t="e">
        <f t="shared" si="135"/>
        <v>#VALUE!</v>
      </c>
      <c r="BL72" s="155" t="e">
        <f t="shared" si="135"/>
        <v>#VALUE!</v>
      </c>
      <c r="BM72" s="155" t="e">
        <f t="shared" si="135"/>
        <v>#VALUE!</v>
      </c>
      <c r="BN72" s="155" t="e">
        <f t="shared" si="135"/>
        <v>#VALUE!</v>
      </c>
      <c r="BO72" s="155" t="e">
        <f t="shared" si="135"/>
        <v>#VALUE!</v>
      </c>
      <c r="BP72" s="155" t="e">
        <f t="shared" si="135"/>
        <v>#VALUE!</v>
      </c>
      <c r="BQ72" s="155" t="e">
        <f t="shared" si="135"/>
        <v>#VALUE!</v>
      </c>
      <c r="BR72" s="155" t="e">
        <f t="shared" si="135"/>
        <v>#VALUE!</v>
      </c>
      <c r="BS72" s="94"/>
      <c r="BT72" s="86"/>
      <c r="BU72" s="86"/>
      <c r="BV72" s="86"/>
      <c r="BW72" s="86"/>
      <c r="BX72" s="86"/>
      <c r="BY72" s="94" t="s">
        <v>64</v>
      </c>
      <c r="BZ72" s="155" t="e">
        <f>AVERAGE(BZ24:BZ27)</f>
        <v>#VALUE!</v>
      </c>
      <c r="CA72" s="155" t="e">
        <f t="shared" ref="CA72:CK72" si="136">AVERAGE(CA24:CA27)</f>
        <v>#VALUE!</v>
      </c>
      <c r="CB72" s="155" t="e">
        <f t="shared" si="136"/>
        <v>#VALUE!</v>
      </c>
      <c r="CC72" s="155" t="e">
        <f t="shared" si="136"/>
        <v>#VALUE!</v>
      </c>
      <c r="CD72" s="155" t="e">
        <f t="shared" si="136"/>
        <v>#VALUE!</v>
      </c>
      <c r="CE72" s="155" t="e">
        <f t="shared" si="136"/>
        <v>#VALUE!</v>
      </c>
      <c r="CF72" s="155" t="e">
        <f t="shared" si="136"/>
        <v>#VALUE!</v>
      </c>
      <c r="CG72" s="155" t="e">
        <f t="shared" si="136"/>
        <v>#VALUE!</v>
      </c>
      <c r="CH72" s="155" t="e">
        <f t="shared" si="136"/>
        <v>#VALUE!</v>
      </c>
      <c r="CI72" s="155" t="e">
        <f t="shared" si="136"/>
        <v>#VALUE!</v>
      </c>
      <c r="CJ72" s="155" t="e">
        <f t="shared" si="136"/>
        <v>#VALUE!</v>
      </c>
      <c r="CK72" s="155" t="e">
        <f t="shared" si="136"/>
        <v>#VALUE!</v>
      </c>
      <c r="CL72" s="94"/>
      <c r="CM72" s="86"/>
      <c r="CN72" s="86"/>
      <c r="CO72" s="86"/>
      <c r="CP72" s="86"/>
      <c r="CQ72" s="86"/>
      <c r="CR72" s="94" t="s">
        <v>64</v>
      </c>
      <c r="CS72" s="155" t="e">
        <f>AVERAGE(CS24:CS27)</f>
        <v>#VALUE!</v>
      </c>
      <c r="CT72" s="155" t="e">
        <f t="shared" ref="CT72:DD72" si="137">AVERAGE(CT24:CT27)</f>
        <v>#VALUE!</v>
      </c>
      <c r="CU72" s="155" t="e">
        <f t="shared" si="137"/>
        <v>#VALUE!</v>
      </c>
      <c r="CV72" s="155" t="e">
        <f t="shared" si="137"/>
        <v>#VALUE!</v>
      </c>
      <c r="CW72" s="155" t="e">
        <f t="shared" si="137"/>
        <v>#VALUE!</v>
      </c>
      <c r="CX72" s="155" t="e">
        <f t="shared" si="137"/>
        <v>#VALUE!</v>
      </c>
      <c r="CY72" s="155" t="e">
        <f t="shared" si="137"/>
        <v>#VALUE!</v>
      </c>
      <c r="CZ72" s="155" t="e">
        <f t="shared" si="137"/>
        <v>#VALUE!</v>
      </c>
      <c r="DA72" s="155" t="e">
        <f t="shared" si="137"/>
        <v>#VALUE!</v>
      </c>
      <c r="DB72" s="155" t="e">
        <f t="shared" si="137"/>
        <v>#VALUE!</v>
      </c>
      <c r="DC72" s="155" t="e">
        <f t="shared" si="137"/>
        <v>#VALUE!</v>
      </c>
      <c r="DD72" s="155" t="e">
        <f t="shared" si="137"/>
        <v>#VALUE!</v>
      </c>
      <c r="DE72" s="94"/>
      <c r="DF72" s="86"/>
      <c r="DG72" s="86"/>
      <c r="DH72" s="86"/>
      <c r="DI72" s="86"/>
      <c r="DJ72" s="86"/>
    </row>
    <row r="73" spans="1:114">
      <c r="A73" s="94" t="s">
        <v>63</v>
      </c>
      <c r="B73" s="155" t="e">
        <f>STDEV(B24:B27)</f>
        <v>#VALUE!</v>
      </c>
      <c r="C73" s="155" t="e">
        <f t="shared" ref="C73:M73" si="138">STDEV(C24:C27)</f>
        <v>#VALUE!</v>
      </c>
      <c r="D73" s="155" t="e">
        <f t="shared" si="138"/>
        <v>#VALUE!</v>
      </c>
      <c r="E73" s="155" t="e">
        <f t="shared" si="138"/>
        <v>#VALUE!</v>
      </c>
      <c r="F73" s="155" t="e">
        <f t="shared" si="138"/>
        <v>#VALUE!</v>
      </c>
      <c r="G73" s="155" t="e">
        <f t="shared" si="138"/>
        <v>#VALUE!</v>
      </c>
      <c r="H73" s="155" t="e">
        <f t="shared" si="138"/>
        <v>#VALUE!</v>
      </c>
      <c r="I73" s="155" t="e">
        <f t="shared" si="138"/>
        <v>#VALUE!</v>
      </c>
      <c r="J73" s="155" t="e">
        <f t="shared" si="138"/>
        <v>#VALUE!</v>
      </c>
      <c r="K73" s="155" t="e">
        <f t="shared" si="138"/>
        <v>#VALUE!</v>
      </c>
      <c r="L73" s="155" t="e">
        <f t="shared" si="138"/>
        <v>#VALUE!</v>
      </c>
      <c r="M73" s="155" t="e">
        <f t="shared" si="138"/>
        <v>#VALUE!</v>
      </c>
      <c r="N73" s="94"/>
      <c r="O73" s="86"/>
      <c r="P73" s="86"/>
      <c r="Q73" s="86"/>
      <c r="R73" s="86"/>
      <c r="S73" s="86"/>
      <c r="T73" s="94" t="s">
        <v>63</v>
      </c>
      <c r="U73" s="155" t="e">
        <f>STDEV(U24:U27)</f>
        <v>#VALUE!</v>
      </c>
      <c r="V73" s="155" t="e">
        <f t="shared" ref="V73:AF73" si="139">STDEV(V24:V27)</f>
        <v>#VALUE!</v>
      </c>
      <c r="W73" s="155" t="e">
        <f t="shared" si="139"/>
        <v>#VALUE!</v>
      </c>
      <c r="X73" s="155" t="e">
        <f t="shared" si="139"/>
        <v>#VALUE!</v>
      </c>
      <c r="Y73" s="155" t="e">
        <f t="shared" si="139"/>
        <v>#VALUE!</v>
      </c>
      <c r="Z73" s="155" t="e">
        <f t="shared" si="139"/>
        <v>#VALUE!</v>
      </c>
      <c r="AA73" s="155" t="e">
        <f t="shared" si="139"/>
        <v>#VALUE!</v>
      </c>
      <c r="AB73" s="155" t="e">
        <f t="shared" si="139"/>
        <v>#VALUE!</v>
      </c>
      <c r="AC73" s="155" t="e">
        <f t="shared" si="139"/>
        <v>#VALUE!</v>
      </c>
      <c r="AD73" s="155" t="e">
        <f t="shared" si="139"/>
        <v>#VALUE!</v>
      </c>
      <c r="AE73" s="155" t="e">
        <f t="shared" si="139"/>
        <v>#VALUE!</v>
      </c>
      <c r="AF73" s="155" t="e">
        <f t="shared" si="139"/>
        <v>#VALUE!</v>
      </c>
      <c r="AG73" s="94"/>
      <c r="AH73" s="86"/>
      <c r="AI73" s="86"/>
      <c r="AJ73" s="86"/>
      <c r="AK73" s="86"/>
      <c r="AL73" s="86"/>
      <c r="AM73" s="94" t="s">
        <v>63</v>
      </c>
      <c r="AN73" s="155" t="e">
        <f>STDEV(AN24:AN27)</f>
        <v>#VALUE!</v>
      </c>
      <c r="AO73" s="155" t="e">
        <f t="shared" ref="AO73:AY73" si="140">STDEV(AO24:AO27)</f>
        <v>#VALUE!</v>
      </c>
      <c r="AP73" s="155" t="e">
        <f t="shared" si="140"/>
        <v>#VALUE!</v>
      </c>
      <c r="AQ73" s="155" t="e">
        <f t="shared" si="140"/>
        <v>#VALUE!</v>
      </c>
      <c r="AR73" s="155" t="e">
        <f t="shared" si="140"/>
        <v>#VALUE!</v>
      </c>
      <c r="AS73" s="155" t="e">
        <f t="shared" si="140"/>
        <v>#VALUE!</v>
      </c>
      <c r="AT73" s="155" t="e">
        <f t="shared" si="140"/>
        <v>#VALUE!</v>
      </c>
      <c r="AU73" s="155" t="e">
        <f t="shared" si="140"/>
        <v>#VALUE!</v>
      </c>
      <c r="AV73" s="155" t="e">
        <f t="shared" si="140"/>
        <v>#VALUE!</v>
      </c>
      <c r="AW73" s="155" t="e">
        <f t="shared" si="140"/>
        <v>#VALUE!</v>
      </c>
      <c r="AX73" s="155" t="e">
        <f t="shared" si="140"/>
        <v>#VALUE!</v>
      </c>
      <c r="AY73" s="155" t="e">
        <f t="shared" si="140"/>
        <v>#VALUE!</v>
      </c>
      <c r="AZ73" s="94"/>
      <c r="BA73" s="86"/>
      <c r="BB73" s="86"/>
      <c r="BC73" s="86"/>
      <c r="BD73" s="86"/>
      <c r="BE73" s="86"/>
      <c r="BF73" s="94" t="s">
        <v>63</v>
      </c>
      <c r="BG73" s="155" t="e">
        <f>STDEV(BG24:BG27)</f>
        <v>#VALUE!</v>
      </c>
      <c r="BH73" s="155" t="e">
        <f t="shared" ref="BH73:BR73" si="141">STDEV(BH24:BH27)</f>
        <v>#VALUE!</v>
      </c>
      <c r="BI73" s="155" t="e">
        <f t="shared" si="141"/>
        <v>#VALUE!</v>
      </c>
      <c r="BJ73" s="155" t="e">
        <f t="shared" si="141"/>
        <v>#VALUE!</v>
      </c>
      <c r="BK73" s="155" t="e">
        <f t="shared" si="141"/>
        <v>#VALUE!</v>
      </c>
      <c r="BL73" s="155" t="e">
        <f t="shared" si="141"/>
        <v>#VALUE!</v>
      </c>
      <c r="BM73" s="155" t="e">
        <f t="shared" si="141"/>
        <v>#VALUE!</v>
      </c>
      <c r="BN73" s="155" t="e">
        <f t="shared" si="141"/>
        <v>#VALUE!</v>
      </c>
      <c r="BO73" s="155" t="e">
        <f t="shared" si="141"/>
        <v>#VALUE!</v>
      </c>
      <c r="BP73" s="155" t="e">
        <f t="shared" si="141"/>
        <v>#VALUE!</v>
      </c>
      <c r="BQ73" s="155" t="e">
        <f t="shared" si="141"/>
        <v>#VALUE!</v>
      </c>
      <c r="BR73" s="155" t="e">
        <f t="shared" si="141"/>
        <v>#VALUE!</v>
      </c>
      <c r="BS73" s="94"/>
      <c r="BT73" s="86"/>
      <c r="BU73" s="86"/>
      <c r="BV73" s="86"/>
      <c r="BW73" s="86"/>
      <c r="BX73" s="86"/>
      <c r="BY73" s="94" t="s">
        <v>63</v>
      </c>
      <c r="BZ73" s="155" t="e">
        <f>STDEV(BZ24:BZ27)</f>
        <v>#VALUE!</v>
      </c>
      <c r="CA73" s="155" t="e">
        <f t="shared" ref="CA73:CK73" si="142">STDEV(CA24:CA27)</f>
        <v>#VALUE!</v>
      </c>
      <c r="CB73" s="155" t="e">
        <f t="shared" si="142"/>
        <v>#VALUE!</v>
      </c>
      <c r="CC73" s="155" t="e">
        <f t="shared" si="142"/>
        <v>#VALUE!</v>
      </c>
      <c r="CD73" s="155" t="e">
        <f t="shared" si="142"/>
        <v>#VALUE!</v>
      </c>
      <c r="CE73" s="155" t="e">
        <f t="shared" si="142"/>
        <v>#VALUE!</v>
      </c>
      <c r="CF73" s="155" t="e">
        <f t="shared" si="142"/>
        <v>#VALUE!</v>
      </c>
      <c r="CG73" s="155" t="e">
        <f t="shared" si="142"/>
        <v>#VALUE!</v>
      </c>
      <c r="CH73" s="155" t="e">
        <f t="shared" si="142"/>
        <v>#VALUE!</v>
      </c>
      <c r="CI73" s="155" t="e">
        <f t="shared" si="142"/>
        <v>#VALUE!</v>
      </c>
      <c r="CJ73" s="155" t="e">
        <f t="shared" si="142"/>
        <v>#VALUE!</v>
      </c>
      <c r="CK73" s="155" t="e">
        <f t="shared" si="142"/>
        <v>#VALUE!</v>
      </c>
      <c r="CL73" s="94"/>
      <c r="CM73" s="86"/>
      <c r="CN73" s="86"/>
      <c r="CO73" s="86"/>
      <c r="CP73" s="86"/>
      <c r="CQ73" s="86"/>
      <c r="CR73" s="94" t="s">
        <v>63</v>
      </c>
      <c r="CS73" s="155" t="e">
        <f>STDEV(CS24:CS27)</f>
        <v>#VALUE!</v>
      </c>
      <c r="CT73" s="155" t="e">
        <f t="shared" ref="CT73:DD73" si="143">STDEV(CT24:CT27)</f>
        <v>#VALUE!</v>
      </c>
      <c r="CU73" s="155" t="e">
        <f t="shared" si="143"/>
        <v>#VALUE!</v>
      </c>
      <c r="CV73" s="155" t="e">
        <f t="shared" si="143"/>
        <v>#VALUE!</v>
      </c>
      <c r="CW73" s="155" t="e">
        <f t="shared" si="143"/>
        <v>#VALUE!</v>
      </c>
      <c r="CX73" s="155" t="e">
        <f t="shared" si="143"/>
        <v>#VALUE!</v>
      </c>
      <c r="CY73" s="155" t="e">
        <f t="shared" si="143"/>
        <v>#VALUE!</v>
      </c>
      <c r="CZ73" s="155" t="e">
        <f t="shared" si="143"/>
        <v>#VALUE!</v>
      </c>
      <c r="DA73" s="155" t="e">
        <f t="shared" si="143"/>
        <v>#VALUE!</v>
      </c>
      <c r="DB73" s="155" t="e">
        <f t="shared" si="143"/>
        <v>#VALUE!</v>
      </c>
      <c r="DC73" s="155" t="e">
        <f t="shared" si="143"/>
        <v>#VALUE!</v>
      </c>
      <c r="DD73" s="155" t="e">
        <f t="shared" si="143"/>
        <v>#VALUE!</v>
      </c>
      <c r="DE73" s="94"/>
      <c r="DF73" s="86"/>
      <c r="DG73" s="86"/>
      <c r="DH73" s="86"/>
      <c r="DI73" s="86"/>
      <c r="DJ73" s="86"/>
    </row>
    <row r="74" spans="1:114">
      <c r="A74" s="94" t="s">
        <v>244</v>
      </c>
      <c r="B74" s="155"/>
      <c r="C74" s="198">
        <v>1</v>
      </c>
      <c r="D74" s="198" t="e">
        <f>D72/$C72</f>
        <v>#VALUE!</v>
      </c>
      <c r="E74" s="198" t="e">
        <f t="shared" ref="E74:M74" si="144">E72/$C72</f>
        <v>#VALUE!</v>
      </c>
      <c r="F74" s="198" t="e">
        <f t="shared" si="144"/>
        <v>#VALUE!</v>
      </c>
      <c r="G74" s="198" t="e">
        <f t="shared" si="144"/>
        <v>#VALUE!</v>
      </c>
      <c r="H74" s="198" t="e">
        <f t="shared" si="144"/>
        <v>#VALUE!</v>
      </c>
      <c r="I74" s="198" t="e">
        <f t="shared" si="144"/>
        <v>#VALUE!</v>
      </c>
      <c r="J74" s="198" t="e">
        <f t="shared" si="144"/>
        <v>#VALUE!</v>
      </c>
      <c r="K74" s="198" t="e">
        <f t="shared" si="144"/>
        <v>#VALUE!</v>
      </c>
      <c r="L74" s="198" t="e">
        <f t="shared" si="144"/>
        <v>#VALUE!</v>
      </c>
      <c r="M74" s="198" t="e">
        <f t="shared" si="144"/>
        <v>#VALUE!</v>
      </c>
      <c r="N74" s="94"/>
      <c r="O74" s="86"/>
      <c r="P74" s="86"/>
      <c r="Q74" s="86"/>
      <c r="R74" s="86"/>
      <c r="S74" s="86"/>
      <c r="T74" s="94" t="s">
        <v>244</v>
      </c>
      <c r="U74" s="155"/>
      <c r="V74" s="198">
        <v>1</v>
      </c>
      <c r="W74" s="198" t="e">
        <f>W72/$V72</f>
        <v>#VALUE!</v>
      </c>
      <c r="X74" s="198" t="e">
        <f>X72/$V72</f>
        <v>#VALUE!</v>
      </c>
      <c r="Y74" s="198" t="e">
        <f t="shared" ref="Y74:AE74" si="145">Y72/$V72</f>
        <v>#VALUE!</v>
      </c>
      <c r="Z74" s="198" t="e">
        <f t="shared" si="145"/>
        <v>#VALUE!</v>
      </c>
      <c r="AA74" s="198" t="e">
        <f t="shared" si="145"/>
        <v>#VALUE!</v>
      </c>
      <c r="AB74" s="198" t="e">
        <f t="shared" si="145"/>
        <v>#VALUE!</v>
      </c>
      <c r="AC74" s="198" t="e">
        <f t="shared" si="145"/>
        <v>#VALUE!</v>
      </c>
      <c r="AD74" s="198" t="e">
        <f t="shared" si="145"/>
        <v>#VALUE!</v>
      </c>
      <c r="AE74" s="198" t="e">
        <f t="shared" si="145"/>
        <v>#VALUE!</v>
      </c>
      <c r="AF74" s="198" t="e">
        <f>AF72/$V72</f>
        <v>#VALUE!</v>
      </c>
      <c r="AG74" s="94"/>
      <c r="AH74" s="86"/>
      <c r="AI74" s="86"/>
      <c r="AJ74" s="86"/>
      <c r="AK74" s="86"/>
      <c r="AL74" s="86"/>
      <c r="AM74" s="94" t="s">
        <v>244</v>
      </c>
      <c r="AN74" s="155"/>
      <c r="AO74" s="198">
        <v>1</v>
      </c>
      <c r="AP74" s="198" t="e">
        <f>AP72/$AO72</f>
        <v>#VALUE!</v>
      </c>
      <c r="AQ74" s="198" t="e">
        <f t="shared" ref="AQ74:AX74" si="146">AQ72/$AO72</f>
        <v>#VALUE!</v>
      </c>
      <c r="AR74" s="198" t="e">
        <f t="shared" si="146"/>
        <v>#VALUE!</v>
      </c>
      <c r="AS74" s="198" t="e">
        <f t="shared" si="146"/>
        <v>#VALUE!</v>
      </c>
      <c r="AT74" s="198" t="e">
        <f t="shared" si="146"/>
        <v>#VALUE!</v>
      </c>
      <c r="AU74" s="198" t="e">
        <f t="shared" si="146"/>
        <v>#VALUE!</v>
      </c>
      <c r="AV74" s="198" t="e">
        <f t="shared" si="146"/>
        <v>#VALUE!</v>
      </c>
      <c r="AW74" s="198" t="e">
        <f t="shared" si="146"/>
        <v>#VALUE!</v>
      </c>
      <c r="AX74" s="198" t="e">
        <f t="shared" si="146"/>
        <v>#VALUE!</v>
      </c>
      <c r="AY74" s="198" t="e">
        <f>AY72/$AO72</f>
        <v>#VALUE!</v>
      </c>
      <c r="AZ74" s="94"/>
      <c r="BA74" s="86"/>
      <c r="BB74" s="86"/>
      <c r="BC74" s="86"/>
      <c r="BD74" s="86"/>
      <c r="BE74" s="86"/>
      <c r="BF74" s="94" t="s">
        <v>244</v>
      </c>
      <c r="BG74" s="155"/>
      <c r="BH74" s="198">
        <v>1</v>
      </c>
      <c r="BI74" s="198" t="e">
        <f>BI72/$BH72</f>
        <v>#VALUE!</v>
      </c>
      <c r="BJ74" s="198" t="e">
        <f t="shared" ref="BJ74:BQ74" si="147">BJ72/$BH72</f>
        <v>#VALUE!</v>
      </c>
      <c r="BK74" s="198" t="e">
        <f t="shared" si="147"/>
        <v>#VALUE!</v>
      </c>
      <c r="BL74" s="198" t="e">
        <f t="shared" si="147"/>
        <v>#VALUE!</v>
      </c>
      <c r="BM74" s="198" t="e">
        <f t="shared" si="147"/>
        <v>#VALUE!</v>
      </c>
      <c r="BN74" s="198" t="e">
        <f t="shared" si="147"/>
        <v>#VALUE!</v>
      </c>
      <c r="BO74" s="198" t="e">
        <f t="shared" si="147"/>
        <v>#VALUE!</v>
      </c>
      <c r="BP74" s="198" t="e">
        <f t="shared" si="147"/>
        <v>#VALUE!</v>
      </c>
      <c r="BQ74" s="198" t="e">
        <f t="shared" si="147"/>
        <v>#VALUE!</v>
      </c>
      <c r="BR74" s="198" t="e">
        <f>BR72/$BH72</f>
        <v>#VALUE!</v>
      </c>
      <c r="BS74" s="94"/>
      <c r="BT74" s="86"/>
      <c r="BU74" s="86"/>
      <c r="BV74" s="86"/>
      <c r="BW74" s="86"/>
      <c r="BX74" s="86"/>
      <c r="BY74" s="94" t="s">
        <v>244</v>
      </c>
      <c r="BZ74" s="155"/>
      <c r="CA74" s="198">
        <v>1</v>
      </c>
      <c r="CB74" s="198" t="e">
        <f>CB72/$CA72</f>
        <v>#VALUE!</v>
      </c>
      <c r="CC74" s="198" t="e">
        <f t="shared" ref="CC74:CJ74" si="148">CC72/$CA72</f>
        <v>#VALUE!</v>
      </c>
      <c r="CD74" s="198" t="e">
        <f t="shared" si="148"/>
        <v>#VALUE!</v>
      </c>
      <c r="CE74" s="198" t="e">
        <f t="shared" si="148"/>
        <v>#VALUE!</v>
      </c>
      <c r="CF74" s="198" t="e">
        <f t="shared" si="148"/>
        <v>#VALUE!</v>
      </c>
      <c r="CG74" s="198" t="e">
        <f t="shared" si="148"/>
        <v>#VALUE!</v>
      </c>
      <c r="CH74" s="198" t="e">
        <f t="shared" si="148"/>
        <v>#VALUE!</v>
      </c>
      <c r="CI74" s="198" t="e">
        <f t="shared" si="148"/>
        <v>#VALUE!</v>
      </c>
      <c r="CJ74" s="198" t="e">
        <f t="shared" si="148"/>
        <v>#VALUE!</v>
      </c>
      <c r="CK74" s="198" t="e">
        <f>CK72/$CA72</f>
        <v>#VALUE!</v>
      </c>
      <c r="CL74" s="94"/>
      <c r="CM74" s="86"/>
      <c r="CN74" s="86"/>
      <c r="CO74" s="86"/>
      <c r="CP74" s="86"/>
      <c r="CQ74" s="86"/>
      <c r="CR74" s="94" t="s">
        <v>244</v>
      </c>
      <c r="CS74" s="155"/>
      <c r="CT74" s="198">
        <v>1</v>
      </c>
      <c r="CU74" s="198" t="e">
        <f>CU72/$CT72</f>
        <v>#VALUE!</v>
      </c>
      <c r="CV74" s="198" t="e">
        <f t="shared" ref="CV74:DC74" si="149">CV72/$CT72</f>
        <v>#VALUE!</v>
      </c>
      <c r="CW74" s="198" t="e">
        <f t="shared" si="149"/>
        <v>#VALUE!</v>
      </c>
      <c r="CX74" s="198" t="e">
        <f t="shared" si="149"/>
        <v>#VALUE!</v>
      </c>
      <c r="CY74" s="198" t="e">
        <f t="shared" si="149"/>
        <v>#VALUE!</v>
      </c>
      <c r="CZ74" s="198" t="e">
        <f t="shared" si="149"/>
        <v>#VALUE!</v>
      </c>
      <c r="DA74" s="198" t="e">
        <f t="shared" si="149"/>
        <v>#VALUE!</v>
      </c>
      <c r="DB74" s="198" t="e">
        <f t="shared" si="149"/>
        <v>#VALUE!</v>
      </c>
      <c r="DC74" s="198" t="e">
        <f t="shared" si="149"/>
        <v>#VALUE!</v>
      </c>
      <c r="DD74" s="198" t="e">
        <f>DD72/$CT72</f>
        <v>#VALUE!</v>
      </c>
      <c r="DE74" s="94"/>
      <c r="DF74" s="86"/>
      <c r="DG74" s="86"/>
      <c r="DH74" s="86"/>
      <c r="DI74" s="86"/>
      <c r="DJ74" s="86"/>
    </row>
    <row r="75" spans="1:114">
      <c r="A75" s="94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94"/>
      <c r="O75" s="86"/>
      <c r="P75" s="86"/>
      <c r="Q75" s="86"/>
      <c r="R75" s="86"/>
      <c r="S75" s="86"/>
      <c r="T75" s="94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94"/>
      <c r="AH75" s="86"/>
      <c r="AI75" s="86"/>
      <c r="AJ75" s="86"/>
      <c r="AK75" s="86"/>
      <c r="AL75" s="86"/>
      <c r="AM75" s="94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94"/>
      <c r="BA75" s="86"/>
      <c r="BB75" s="86"/>
      <c r="BC75" s="86"/>
      <c r="BD75" s="86"/>
      <c r="BE75" s="86"/>
      <c r="BF75" s="94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94"/>
      <c r="BT75" s="86"/>
      <c r="BU75" s="86"/>
      <c r="BV75" s="86"/>
      <c r="BW75" s="86"/>
      <c r="BX75" s="86"/>
      <c r="BY75" s="94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94"/>
      <c r="CM75" s="86"/>
      <c r="CN75" s="86"/>
      <c r="CO75" s="86"/>
      <c r="CP75" s="86"/>
      <c r="CQ75" s="86"/>
      <c r="CR75" s="94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94"/>
      <c r="DF75" s="86"/>
      <c r="DG75" s="86"/>
      <c r="DH75" s="86"/>
      <c r="DI75" s="86"/>
      <c r="DJ75" s="86"/>
    </row>
    <row r="76" spans="1:114">
      <c r="A76" s="94"/>
      <c r="B76" s="155" t="e">
        <f>AVERAGE(B28:B31)</f>
        <v>#VALUE!</v>
      </c>
      <c r="C76" s="155" t="e">
        <f t="shared" ref="C76:M76" si="150">AVERAGE(C28:C31)</f>
        <v>#VALUE!</v>
      </c>
      <c r="D76" s="155" t="e">
        <f>AVERAGE(D28:D31)</f>
        <v>#VALUE!</v>
      </c>
      <c r="E76" s="155" t="e">
        <f t="shared" si="150"/>
        <v>#VALUE!</v>
      </c>
      <c r="F76" s="155" t="e">
        <f t="shared" si="150"/>
        <v>#VALUE!</v>
      </c>
      <c r="G76" s="155" t="e">
        <f t="shared" si="150"/>
        <v>#VALUE!</v>
      </c>
      <c r="H76" s="155" t="e">
        <f t="shared" si="150"/>
        <v>#VALUE!</v>
      </c>
      <c r="I76" s="155" t="e">
        <f t="shared" si="150"/>
        <v>#VALUE!</v>
      </c>
      <c r="J76" s="155" t="e">
        <f t="shared" si="150"/>
        <v>#VALUE!</v>
      </c>
      <c r="K76" s="155" t="e">
        <f t="shared" si="150"/>
        <v>#VALUE!</v>
      </c>
      <c r="L76" s="155" t="e">
        <f t="shared" si="150"/>
        <v>#VALUE!</v>
      </c>
      <c r="M76" s="155" t="e">
        <f t="shared" si="150"/>
        <v>#VALUE!</v>
      </c>
      <c r="N76" s="94"/>
      <c r="O76" s="86"/>
      <c r="P76" s="86"/>
      <c r="Q76" s="86"/>
      <c r="R76" s="86"/>
      <c r="S76" s="86"/>
      <c r="T76" s="94"/>
      <c r="U76" s="155" t="e">
        <f>AVERAGE(U28:U31)</f>
        <v>#VALUE!</v>
      </c>
      <c r="V76" s="155" t="e">
        <f t="shared" ref="V76:AF76" si="151">AVERAGE(V28:V31)</f>
        <v>#VALUE!</v>
      </c>
      <c r="W76" s="155" t="e">
        <f t="shared" si="151"/>
        <v>#VALUE!</v>
      </c>
      <c r="X76" s="155" t="e">
        <f t="shared" si="151"/>
        <v>#VALUE!</v>
      </c>
      <c r="Y76" s="155" t="e">
        <f t="shared" si="151"/>
        <v>#VALUE!</v>
      </c>
      <c r="Z76" s="155" t="e">
        <f t="shared" si="151"/>
        <v>#VALUE!</v>
      </c>
      <c r="AA76" s="155" t="e">
        <f t="shared" si="151"/>
        <v>#VALUE!</v>
      </c>
      <c r="AB76" s="155" t="e">
        <f t="shared" si="151"/>
        <v>#VALUE!</v>
      </c>
      <c r="AC76" s="155" t="e">
        <f t="shared" si="151"/>
        <v>#VALUE!</v>
      </c>
      <c r="AD76" s="155" t="e">
        <f t="shared" si="151"/>
        <v>#VALUE!</v>
      </c>
      <c r="AE76" s="155" t="e">
        <f t="shared" si="151"/>
        <v>#VALUE!</v>
      </c>
      <c r="AF76" s="155" t="e">
        <f t="shared" si="151"/>
        <v>#VALUE!</v>
      </c>
      <c r="AG76" s="94"/>
      <c r="AH76" s="86"/>
      <c r="AI76" s="86"/>
      <c r="AJ76" s="86"/>
      <c r="AK76" s="86"/>
      <c r="AL76" s="86"/>
      <c r="AM76" s="94"/>
      <c r="AN76" s="155" t="e">
        <f>AVERAGE(AN28:AN31)</f>
        <v>#VALUE!</v>
      </c>
      <c r="AO76" s="155" t="e">
        <f t="shared" ref="AO76:AY76" si="152">AVERAGE(AO28:AO31)</f>
        <v>#VALUE!</v>
      </c>
      <c r="AP76" s="155" t="e">
        <f t="shared" si="152"/>
        <v>#VALUE!</v>
      </c>
      <c r="AQ76" s="155" t="e">
        <f t="shared" si="152"/>
        <v>#VALUE!</v>
      </c>
      <c r="AR76" s="155" t="e">
        <f t="shared" si="152"/>
        <v>#VALUE!</v>
      </c>
      <c r="AS76" s="155" t="e">
        <f t="shared" si="152"/>
        <v>#VALUE!</v>
      </c>
      <c r="AT76" s="155" t="e">
        <f t="shared" si="152"/>
        <v>#VALUE!</v>
      </c>
      <c r="AU76" s="155" t="e">
        <f t="shared" si="152"/>
        <v>#VALUE!</v>
      </c>
      <c r="AV76" s="155" t="e">
        <f t="shared" si="152"/>
        <v>#VALUE!</v>
      </c>
      <c r="AW76" s="155" t="e">
        <f t="shared" si="152"/>
        <v>#VALUE!</v>
      </c>
      <c r="AX76" s="155" t="e">
        <f t="shared" si="152"/>
        <v>#VALUE!</v>
      </c>
      <c r="AY76" s="155" t="e">
        <f t="shared" si="152"/>
        <v>#VALUE!</v>
      </c>
      <c r="AZ76" s="94"/>
      <c r="BA76" s="86"/>
      <c r="BB76" s="86"/>
      <c r="BC76" s="86"/>
      <c r="BD76" s="86"/>
      <c r="BE76" s="86"/>
      <c r="BF76" s="94"/>
      <c r="BG76" s="155" t="e">
        <f>AVERAGE(BG28:BG31)</f>
        <v>#VALUE!</v>
      </c>
      <c r="BH76" s="155" t="e">
        <f t="shared" ref="BH76:BR76" si="153">AVERAGE(BH28:BH31)</f>
        <v>#VALUE!</v>
      </c>
      <c r="BI76" s="155" t="e">
        <f t="shared" si="153"/>
        <v>#VALUE!</v>
      </c>
      <c r="BJ76" s="155" t="e">
        <f t="shared" si="153"/>
        <v>#VALUE!</v>
      </c>
      <c r="BK76" s="155" t="e">
        <f t="shared" si="153"/>
        <v>#VALUE!</v>
      </c>
      <c r="BL76" s="155" t="e">
        <f t="shared" si="153"/>
        <v>#VALUE!</v>
      </c>
      <c r="BM76" s="155" t="e">
        <f t="shared" si="153"/>
        <v>#VALUE!</v>
      </c>
      <c r="BN76" s="155" t="e">
        <f t="shared" si="153"/>
        <v>#VALUE!</v>
      </c>
      <c r="BO76" s="155" t="e">
        <f t="shared" si="153"/>
        <v>#VALUE!</v>
      </c>
      <c r="BP76" s="155" t="e">
        <f t="shared" si="153"/>
        <v>#VALUE!</v>
      </c>
      <c r="BQ76" s="155" t="e">
        <f t="shared" si="153"/>
        <v>#VALUE!</v>
      </c>
      <c r="BR76" s="155" t="e">
        <f t="shared" si="153"/>
        <v>#VALUE!</v>
      </c>
      <c r="BS76" s="94"/>
      <c r="BT76" s="86"/>
      <c r="BU76" s="86"/>
      <c r="BV76" s="86"/>
      <c r="BW76" s="86"/>
      <c r="BX76" s="86"/>
      <c r="BY76" s="94"/>
      <c r="BZ76" s="155" t="e">
        <f>AVERAGE(BZ28:BZ31)</f>
        <v>#VALUE!</v>
      </c>
      <c r="CA76" s="155" t="e">
        <f t="shared" ref="CA76:CK76" si="154">AVERAGE(CA28:CA31)</f>
        <v>#VALUE!</v>
      </c>
      <c r="CB76" s="155" t="e">
        <f t="shared" si="154"/>
        <v>#VALUE!</v>
      </c>
      <c r="CC76" s="155" t="e">
        <f t="shared" si="154"/>
        <v>#VALUE!</v>
      </c>
      <c r="CD76" s="155" t="e">
        <f t="shared" si="154"/>
        <v>#VALUE!</v>
      </c>
      <c r="CE76" s="155" t="e">
        <f t="shared" si="154"/>
        <v>#VALUE!</v>
      </c>
      <c r="CF76" s="155" t="e">
        <f t="shared" si="154"/>
        <v>#VALUE!</v>
      </c>
      <c r="CG76" s="155" t="e">
        <f t="shared" si="154"/>
        <v>#VALUE!</v>
      </c>
      <c r="CH76" s="155" t="e">
        <f t="shared" si="154"/>
        <v>#VALUE!</v>
      </c>
      <c r="CI76" s="155" t="e">
        <f t="shared" si="154"/>
        <v>#VALUE!</v>
      </c>
      <c r="CJ76" s="155" t="e">
        <f t="shared" si="154"/>
        <v>#VALUE!</v>
      </c>
      <c r="CK76" s="155" t="e">
        <f t="shared" si="154"/>
        <v>#VALUE!</v>
      </c>
      <c r="CL76" s="94"/>
      <c r="CM76" s="86"/>
      <c r="CN76" s="86"/>
      <c r="CO76" s="86"/>
      <c r="CP76" s="86"/>
      <c r="CQ76" s="86"/>
      <c r="CR76" s="94"/>
      <c r="CS76" s="155" t="e">
        <f>AVERAGE(CS28:CS31)</f>
        <v>#VALUE!</v>
      </c>
      <c r="CT76" s="155" t="e">
        <f t="shared" ref="CT76:DD76" si="155">AVERAGE(CT28:CT31)</f>
        <v>#VALUE!</v>
      </c>
      <c r="CU76" s="155" t="e">
        <f t="shared" si="155"/>
        <v>#VALUE!</v>
      </c>
      <c r="CV76" s="155" t="e">
        <f t="shared" si="155"/>
        <v>#VALUE!</v>
      </c>
      <c r="CW76" s="155" t="e">
        <f t="shared" si="155"/>
        <v>#VALUE!</v>
      </c>
      <c r="CX76" s="155" t="e">
        <f t="shared" si="155"/>
        <v>#VALUE!</v>
      </c>
      <c r="CY76" s="155" t="e">
        <f t="shared" si="155"/>
        <v>#VALUE!</v>
      </c>
      <c r="CZ76" s="155" t="e">
        <f t="shared" si="155"/>
        <v>#VALUE!</v>
      </c>
      <c r="DA76" s="155" t="e">
        <f t="shared" si="155"/>
        <v>#VALUE!</v>
      </c>
      <c r="DB76" s="155" t="e">
        <f t="shared" si="155"/>
        <v>#VALUE!</v>
      </c>
      <c r="DC76" s="155" t="e">
        <f t="shared" si="155"/>
        <v>#VALUE!</v>
      </c>
      <c r="DD76" s="155" t="e">
        <f t="shared" si="155"/>
        <v>#VALUE!</v>
      </c>
      <c r="DE76" s="94"/>
      <c r="DF76" s="86"/>
      <c r="DG76" s="86"/>
      <c r="DH76" s="86"/>
      <c r="DI76" s="86"/>
      <c r="DJ76" s="86"/>
    </row>
    <row r="77" spans="1:114">
      <c r="A77" s="94"/>
      <c r="B77" s="155" t="e">
        <f>STDEV(B28:B31)</f>
        <v>#VALUE!</v>
      </c>
      <c r="C77" s="155" t="e">
        <f t="shared" ref="C77:M77" si="156">STDEV(C28:C31)</f>
        <v>#VALUE!</v>
      </c>
      <c r="D77" s="155" t="e">
        <f t="shared" si="156"/>
        <v>#VALUE!</v>
      </c>
      <c r="E77" s="155" t="e">
        <f t="shared" si="156"/>
        <v>#VALUE!</v>
      </c>
      <c r="F77" s="155" t="e">
        <f t="shared" si="156"/>
        <v>#VALUE!</v>
      </c>
      <c r="G77" s="155" t="e">
        <f t="shared" si="156"/>
        <v>#VALUE!</v>
      </c>
      <c r="H77" s="155" t="e">
        <f t="shared" si="156"/>
        <v>#VALUE!</v>
      </c>
      <c r="I77" s="155" t="e">
        <f t="shared" si="156"/>
        <v>#VALUE!</v>
      </c>
      <c r="J77" s="155" t="e">
        <f t="shared" si="156"/>
        <v>#VALUE!</v>
      </c>
      <c r="K77" s="155" t="e">
        <f t="shared" si="156"/>
        <v>#VALUE!</v>
      </c>
      <c r="L77" s="155" t="e">
        <f t="shared" si="156"/>
        <v>#VALUE!</v>
      </c>
      <c r="M77" s="155" t="e">
        <f t="shared" si="156"/>
        <v>#VALUE!</v>
      </c>
      <c r="N77" s="94"/>
      <c r="O77" s="86"/>
      <c r="P77" s="86"/>
      <c r="Q77" s="86"/>
      <c r="R77" s="86"/>
      <c r="S77" s="86"/>
      <c r="T77" s="94"/>
      <c r="U77" s="155" t="e">
        <f>STDEV(U28:U31)</f>
        <v>#VALUE!</v>
      </c>
      <c r="V77" s="155" t="e">
        <f t="shared" ref="V77:AF77" si="157">STDEV(V28:V31)</f>
        <v>#VALUE!</v>
      </c>
      <c r="W77" s="155" t="e">
        <f t="shared" si="157"/>
        <v>#VALUE!</v>
      </c>
      <c r="X77" s="155" t="e">
        <f t="shared" si="157"/>
        <v>#VALUE!</v>
      </c>
      <c r="Y77" s="155" t="e">
        <f t="shared" si="157"/>
        <v>#VALUE!</v>
      </c>
      <c r="Z77" s="155" t="e">
        <f t="shared" si="157"/>
        <v>#VALUE!</v>
      </c>
      <c r="AA77" s="155" t="e">
        <f t="shared" si="157"/>
        <v>#VALUE!</v>
      </c>
      <c r="AB77" s="155" t="e">
        <f t="shared" si="157"/>
        <v>#VALUE!</v>
      </c>
      <c r="AC77" s="155" t="e">
        <f t="shared" si="157"/>
        <v>#VALUE!</v>
      </c>
      <c r="AD77" s="155" t="e">
        <f t="shared" si="157"/>
        <v>#VALUE!</v>
      </c>
      <c r="AE77" s="155" t="e">
        <f t="shared" si="157"/>
        <v>#VALUE!</v>
      </c>
      <c r="AF77" s="155" t="e">
        <f t="shared" si="157"/>
        <v>#VALUE!</v>
      </c>
      <c r="AG77" s="94"/>
      <c r="AH77" s="86"/>
      <c r="AI77" s="86"/>
      <c r="AJ77" s="86"/>
      <c r="AK77" s="86"/>
      <c r="AL77" s="86"/>
      <c r="AM77" s="94"/>
      <c r="AN77" s="155" t="e">
        <f>STDEV(AN28:AN31)</f>
        <v>#VALUE!</v>
      </c>
      <c r="AO77" s="155" t="e">
        <f t="shared" ref="AO77:AY77" si="158">STDEV(AO28:AO31)</f>
        <v>#VALUE!</v>
      </c>
      <c r="AP77" s="155" t="e">
        <f t="shared" si="158"/>
        <v>#VALUE!</v>
      </c>
      <c r="AQ77" s="155" t="e">
        <f t="shared" si="158"/>
        <v>#VALUE!</v>
      </c>
      <c r="AR77" s="155" t="e">
        <f t="shared" si="158"/>
        <v>#VALUE!</v>
      </c>
      <c r="AS77" s="155" t="e">
        <f t="shared" si="158"/>
        <v>#VALUE!</v>
      </c>
      <c r="AT77" s="155" t="e">
        <f t="shared" si="158"/>
        <v>#VALUE!</v>
      </c>
      <c r="AU77" s="155" t="e">
        <f t="shared" si="158"/>
        <v>#VALUE!</v>
      </c>
      <c r="AV77" s="155" t="e">
        <f t="shared" si="158"/>
        <v>#VALUE!</v>
      </c>
      <c r="AW77" s="155" t="e">
        <f t="shared" si="158"/>
        <v>#VALUE!</v>
      </c>
      <c r="AX77" s="155" t="e">
        <f t="shared" si="158"/>
        <v>#VALUE!</v>
      </c>
      <c r="AY77" s="155" t="e">
        <f t="shared" si="158"/>
        <v>#VALUE!</v>
      </c>
      <c r="AZ77" s="94"/>
      <c r="BA77" s="86"/>
      <c r="BB77" s="86"/>
      <c r="BC77" s="86"/>
      <c r="BD77" s="86"/>
      <c r="BE77" s="86"/>
      <c r="BF77" s="94"/>
      <c r="BG77" s="155" t="e">
        <f>STDEV(BG28:BG31)</f>
        <v>#VALUE!</v>
      </c>
      <c r="BH77" s="155" t="e">
        <f t="shared" ref="BH77:BR77" si="159">STDEV(BH28:BH31)</f>
        <v>#VALUE!</v>
      </c>
      <c r="BI77" s="155" t="e">
        <f t="shared" si="159"/>
        <v>#VALUE!</v>
      </c>
      <c r="BJ77" s="155" t="e">
        <f t="shared" si="159"/>
        <v>#VALUE!</v>
      </c>
      <c r="BK77" s="155" t="e">
        <f t="shared" si="159"/>
        <v>#VALUE!</v>
      </c>
      <c r="BL77" s="155" t="e">
        <f t="shared" si="159"/>
        <v>#VALUE!</v>
      </c>
      <c r="BM77" s="155" t="e">
        <f t="shared" si="159"/>
        <v>#VALUE!</v>
      </c>
      <c r="BN77" s="155" t="e">
        <f t="shared" si="159"/>
        <v>#VALUE!</v>
      </c>
      <c r="BO77" s="155" t="e">
        <f t="shared" si="159"/>
        <v>#VALUE!</v>
      </c>
      <c r="BP77" s="155" t="e">
        <f t="shared" si="159"/>
        <v>#VALUE!</v>
      </c>
      <c r="BQ77" s="155" t="e">
        <f t="shared" si="159"/>
        <v>#VALUE!</v>
      </c>
      <c r="BR77" s="155" t="e">
        <f t="shared" si="159"/>
        <v>#VALUE!</v>
      </c>
      <c r="BS77" s="94"/>
      <c r="BT77" s="86"/>
      <c r="BU77" s="86"/>
      <c r="BV77" s="86"/>
      <c r="BW77" s="86"/>
      <c r="BX77" s="86"/>
      <c r="BY77" s="94"/>
      <c r="BZ77" s="155" t="e">
        <f>STDEV(BZ28:BZ31)</f>
        <v>#VALUE!</v>
      </c>
      <c r="CA77" s="155" t="e">
        <f t="shared" ref="CA77:CK77" si="160">STDEV(CA28:CA31)</f>
        <v>#VALUE!</v>
      </c>
      <c r="CB77" s="155" t="e">
        <f t="shared" si="160"/>
        <v>#VALUE!</v>
      </c>
      <c r="CC77" s="155" t="e">
        <f t="shared" si="160"/>
        <v>#VALUE!</v>
      </c>
      <c r="CD77" s="155" t="e">
        <f t="shared" si="160"/>
        <v>#VALUE!</v>
      </c>
      <c r="CE77" s="155" t="e">
        <f t="shared" si="160"/>
        <v>#VALUE!</v>
      </c>
      <c r="CF77" s="155" t="e">
        <f t="shared" si="160"/>
        <v>#VALUE!</v>
      </c>
      <c r="CG77" s="155" t="e">
        <f t="shared" si="160"/>
        <v>#VALUE!</v>
      </c>
      <c r="CH77" s="155" t="e">
        <f t="shared" si="160"/>
        <v>#VALUE!</v>
      </c>
      <c r="CI77" s="155" t="e">
        <f t="shared" si="160"/>
        <v>#VALUE!</v>
      </c>
      <c r="CJ77" s="155" t="e">
        <f t="shared" si="160"/>
        <v>#VALUE!</v>
      </c>
      <c r="CK77" s="155" t="e">
        <f t="shared" si="160"/>
        <v>#VALUE!</v>
      </c>
      <c r="CL77" s="94"/>
      <c r="CM77" s="86"/>
      <c r="CN77" s="86"/>
      <c r="CO77" s="86"/>
      <c r="CP77" s="86"/>
      <c r="CQ77" s="86"/>
      <c r="CR77" s="94"/>
      <c r="CS77" s="155" t="e">
        <f>STDEV(CS28:CS31)</f>
        <v>#VALUE!</v>
      </c>
      <c r="CT77" s="155" t="e">
        <f t="shared" ref="CT77:DD77" si="161">STDEV(CT28:CT31)</f>
        <v>#VALUE!</v>
      </c>
      <c r="CU77" s="155" t="e">
        <f t="shared" si="161"/>
        <v>#VALUE!</v>
      </c>
      <c r="CV77" s="155" t="e">
        <f t="shared" si="161"/>
        <v>#VALUE!</v>
      </c>
      <c r="CW77" s="155" t="e">
        <f t="shared" si="161"/>
        <v>#VALUE!</v>
      </c>
      <c r="CX77" s="155" t="e">
        <f t="shared" si="161"/>
        <v>#VALUE!</v>
      </c>
      <c r="CY77" s="155" t="e">
        <f t="shared" si="161"/>
        <v>#VALUE!</v>
      </c>
      <c r="CZ77" s="155" t="e">
        <f t="shared" si="161"/>
        <v>#VALUE!</v>
      </c>
      <c r="DA77" s="155" t="e">
        <f t="shared" si="161"/>
        <v>#VALUE!</v>
      </c>
      <c r="DB77" s="155" t="e">
        <f t="shared" si="161"/>
        <v>#VALUE!</v>
      </c>
      <c r="DC77" s="155" t="e">
        <f t="shared" si="161"/>
        <v>#VALUE!</v>
      </c>
      <c r="DD77" s="155" t="e">
        <f t="shared" si="161"/>
        <v>#VALUE!</v>
      </c>
      <c r="DE77" s="94"/>
      <c r="DF77" s="86"/>
      <c r="DG77" s="86"/>
      <c r="DH77" s="86"/>
      <c r="DI77" s="86"/>
      <c r="DJ77" s="86"/>
    </row>
    <row r="78" spans="1:114">
      <c r="A78" s="94"/>
      <c r="B78" s="155"/>
      <c r="C78" s="198">
        <v>1</v>
      </c>
      <c r="D78" s="198" t="e">
        <f>D76/$C76</f>
        <v>#VALUE!</v>
      </c>
      <c r="E78" s="198" t="e">
        <f>E76/$C76</f>
        <v>#VALUE!</v>
      </c>
      <c r="F78" s="198" t="e">
        <f t="shared" ref="F78:M78" si="162">F76/$C76</f>
        <v>#VALUE!</v>
      </c>
      <c r="G78" s="198" t="e">
        <f t="shared" si="162"/>
        <v>#VALUE!</v>
      </c>
      <c r="H78" s="198" t="e">
        <f t="shared" si="162"/>
        <v>#VALUE!</v>
      </c>
      <c r="I78" s="198" t="e">
        <f t="shared" si="162"/>
        <v>#VALUE!</v>
      </c>
      <c r="J78" s="198" t="e">
        <f t="shared" si="162"/>
        <v>#VALUE!</v>
      </c>
      <c r="K78" s="198" t="e">
        <f t="shared" si="162"/>
        <v>#VALUE!</v>
      </c>
      <c r="L78" s="198" t="e">
        <f t="shared" si="162"/>
        <v>#VALUE!</v>
      </c>
      <c r="M78" s="198" t="e">
        <f t="shared" si="162"/>
        <v>#VALUE!</v>
      </c>
      <c r="N78" s="94"/>
      <c r="O78" s="86"/>
      <c r="P78" s="86"/>
      <c r="Q78" s="86"/>
      <c r="R78" s="86"/>
      <c r="S78" s="86"/>
      <c r="T78" s="94"/>
      <c r="U78" s="155"/>
      <c r="V78" s="198">
        <v>1</v>
      </c>
      <c r="W78" s="198" t="e">
        <f>W76/$V76</f>
        <v>#VALUE!</v>
      </c>
      <c r="X78" s="198" t="e">
        <f t="shared" ref="X78:AE78" si="163">X76/$V76</f>
        <v>#VALUE!</v>
      </c>
      <c r="Y78" s="198" t="e">
        <f t="shared" si="163"/>
        <v>#VALUE!</v>
      </c>
      <c r="Z78" s="198" t="e">
        <f t="shared" si="163"/>
        <v>#VALUE!</v>
      </c>
      <c r="AA78" s="198" t="e">
        <f t="shared" si="163"/>
        <v>#VALUE!</v>
      </c>
      <c r="AB78" s="198" t="e">
        <f t="shared" si="163"/>
        <v>#VALUE!</v>
      </c>
      <c r="AC78" s="198" t="e">
        <f t="shared" si="163"/>
        <v>#VALUE!</v>
      </c>
      <c r="AD78" s="198" t="e">
        <f t="shared" si="163"/>
        <v>#VALUE!</v>
      </c>
      <c r="AE78" s="198" t="e">
        <f t="shared" si="163"/>
        <v>#VALUE!</v>
      </c>
      <c r="AF78" s="198" t="e">
        <f>AF76/$V76</f>
        <v>#VALUE!</v>
      </c>
      <c r="AG78" s="94"/>
      <c r="AH78" s="86"/>
      <c r="AI78" s="86"/>
      <c r="AJ78" s="86"/>
      <c r="AK78" s="86"/>
      <c r="AL78" s="86"/>
      <c r="AM78" s="94"/>
      <c r="AN78" s="155"/>
      <c r="AO78" s="198">
        <v>1</v>
      </c>
      <c r="AP78" s="198" t="e">
        <f>AP76/$AO76</f>
        <v>#VALUE!</v>
      </c>
      <c r="AQ78" s="198" t="e">
        <f t="shared" ref="AQ78:AX78" si="164">AQ76/$AO76</f>
        <v>#VALUE!</v>
      </c>
      <c r="AR78" s="198" t="e">
        <f t="shared" si="164"/>
        <v>#VALUE!</v>
      </c>
      <c r="AS78" s="198" t="e">
        <f t="shared" si="164"/>
        <v>#VALUE!</v>
      </c>
      <c r="AT78" s="198" t="e">
        <f t="shared" si="164"/>
        <v>#VALUE!</v>
      </c>
      <c r="AU78" s="198" t="e">
        <f t="shared" si="164"/>
        <v>#VALUE!</v>
      </c>
      <c r="AV78" s="198" t="e">
        <f t="shared" si="164"/>
        <v>#VALUE!</v>
      </c>
      <c r="AW78" s="198" t="e">
        <f t="shared" si="164"/>
        <v>#VALUE!</v>
      </c>
      <c r="AX78" s="198" t="e">
        <f t="shared" si="164"/>
        <v>#VALUE!</v>
      </c>
      <c r="AY78" s="198" t="e">
        <f>AY76/$AO76</f>
        <v>#VALUE!</v>
      </c>
      <c r="AZ78" s="94"/>
      <c r="BA78" s="86"/>
      <c r="BB78" s="86"/>
      <c r="BC78" s="86"/>
      <c r="BD78" s="86"/>
      <c r="BE78" s="86"/>
      <c r="BF78" s="94"/>
      <c r="BG78" s="155"/>
      <c r="BH78" s="198">
        <v>1</v>
      </c>
      <c r="BI78" s="198" t="e">
        <f>BI76/$BH76</f>
        <v>#VALUE!</v>
      </c>
      <c r="BJ78" s="198" t="e">
        <f t="shared" ref="BJ78:BQ78" si="165">BJ76/$BH76</f>
        <v>#VALUE!</v>
      </c>
      <c r="BK78" s="198" t="e">
        <f t="shared" si="165"/>
        <v>#VALUE!</v>
      </c>
      <c r="BL78" s="198" t="e">
        <f t="shared" si="165"/>
        <v>#VALUE!</v>
      </c>
      <c r="BM78" s="198" t="e">
        <f t="shared" si="165"/>
        <v>#VALUE!</v>
      </c>
      <c r="BN78" s="198" t="e">
        <f t="shared" si="165"/>
        <v>#VALUE!</v>
      </c>
      <c r="BO78" s="198" t="e">
        <f t="shared" si="165"/>
        <v>#VALUE!</v>
      </c>
      <c r="BP78" s="198" t="e">
        <f t="shared" si="165"/>
        <v>#VALUE!</v>
      </c>
      <c r="BQ78" s="198" t="e">
        <f t="shared" si="165"/>
        <v>#VALUE!</v>
      </c>
      <c r="BR78" s="198" t="e">
        <f>BR76/$BH76</f>
        <v>#VALUE!</v>
      </c>
      <c r="BS78" s="94"/>
      <c r="BT78" s="86"/>
      <c r="BU78" s="86"/>
      <c r="BV78" s="86"/>
      <c r="BW78" s="86"/>
      <c r="BX78" s="86"/>
      <c r="BY78" s="94"/>
      <c r="BZ78" s="155"/>
      <c r="CA78" s="198">
        <v>1</v>
      </c>
      <c r="CB78" s="198" t="e">
        <f>CB76/$CA76</f>
        <v>#VALUE!</v>
      </c>
      <c r="CC78" s="198" t="e">
        <f t="shared" ref="CC78:CJ78" si="166">CC76/$CA76</f>
        <v>#VALUE!</v>
      </c>
      <c r="CD78" s="198" t="e">
        <f t="shared" si="166"/>
        <v>#VALUE!</v>
      </c>
      <c r="CE78" s="198" t="e">
        <f t="shared" si="166"/>
        <v>#VALUE!</v>
      </c>
      <c r="CF78" s="198" t="e">
        <f t="shared" si="166"/>
        <v>#VALUE!</v>
      </c>
      <c r="CG78" s="198" t="e">
        <f t="shared" si="166"/>
        <v>#VALUE!</v>
      </c>
      <c r="CH78" s="198" t="e">
        <f t="shared" si="166"/>
        <v>#VALUE!</v>
      </c>
      <c r="CI78" s="198" t="e">
        <f t="shared" si="166"/>
        <v>#VALUE!</v>
      </c>
      <c r="CJ78" s="198" t="e">
        <f t="shared" si="166"/>
        <v>#VALUE!</v>
      </c>
      <c r="CK78" s="198" t="e">
        <f>CK76/$CA76</f>
        <v>#VALUE!</v>
      </c>
      <c r="CL78" s="94"/>
      <c r="CM78" s="86"/>
      <c r="CN78" s="86"/>
      <c r="CO78" s="86"/>
      <c r="CP78" s="86"/>
      <c r="CQ78" s="86"/>
      <c r="CR78" s="94"/>
      <c r="CS78" s="155"/>
      <c r="CT78" s="198">
        <v>1</v>
      </c>
      <c r="CU78" s="198" t="e">
        <f>CU76/$CT76</f>
        <v>#VALUE!</v>
      </c>
      <c r="CV78" s="198" t="e">
        <f t="shared" ref="CV78:DC78" si="167">CV76/$CT76</f>
        <v>#VALUE!</v>
      </c>
      <c r="CW78" s="198" t="e">
        <f t="shared" si="167"/>
        <v>#VALUE!</v>
      </c>
      <c r="CX78" s="198" t="e">
        <f t="shared" si="167"/>
        <v>#VALUE!</v>
      </c>
      <c r="CY78" s="198" t="e">
        <f t="shared" si="167"/>
        <v>#VALUE!</v>
      </c>
      <c r="CZ78" s="198" t="e">
        <f t="shared" si="167"/>
        <v>#VALUE!</v>
      </c>
      <c r="DA78" s="198" t="e">
        <f t="shared" si="167"/>
        <v>#VALUE!</v>
      </c>
      <c r="DB78" s="198" t="e">
        <f t="shared" si="167"/>
        <v>#VALUE!</v>
      </c>
      <c r="DC78" s="198" t="e">
        <f t="shared" si="167"/>
        <v>#VALUE!</v>
      </c>
      <c r="DD78" s="198" t="e">
        <f>DD76/$CT76</f>
        <v>#VALUE!</v>
      </c>
      <c r="DE78" s="94"/>
      <c r="DF78" s="86"/>
      <c r="DG78" s="86"/>
      <c r="DH78" s="86"/>
      <c r="DI78" s="86"/>
      <c r="DJ78" s="86"/>
    </row>
    <row r="79" spans="1:114">
      <c r="A79" s="94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94"/>
      <c r="O79" s="86"/>
      <c r="P79" s="86"/>
      <c r="Q79" s="86"/>
      <c r="R79" s="86"/>
      <c r="S79" s="86"/>
      <c r="T79" s="94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94"/>
      <c r="AH79" s="86"/>
      <c r="AI79" s="86"/>
      <c r="AJ79" s="86"/>
      <c r="AK79" s="86"/>
      <c r="AL79" s="86"/>
      <c r="AM79" s="94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94"/>
      <c r="BA79" s="86"/>
      <c r="BB79" s="86"/>
      <c r="BC79" s="86"/>
      <c r="BD79" s="86"/>
      <c r="BE79" s="86"/>
      <c r="BF79" s="94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94"/>
      <c r="BT79" s="86"/>
      <c r="BU79" s="86"/>
      <c r="BV79" s="86"/>
      <c r="BW79" s="86"/>
      <c r="BX79" s="86"/>
      <c r="BY79" s="94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94"/>
      <c r="CM79" s="86"/>
      <c r="CN79" s="86"/>
      <c r="CO79" s="86"/>
      <c r="CP79" s="86"/>
      <c r="CQ79" s="86"/>
      <c r="CR79" s="94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94"/>
      <c r="DF79" s="86"/>
      <c r="DG79" s="86"/>
      <c r="DH79" s="86"/>
      <c r="DI79" s="86"/>
      <c r="DJ79" s="86"/>
    </row>
    <row r="80" spans="1:114">
      <c r="A80" s="94"/>
      <c r="B80" s="94"/>
      <c r="C80" s="12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86"/>
      <c r="P80" s="86"/>
      <c r="Q80" s="86"/>
      <c r="R80" s="86"/>
      <c r="S80" s="86"/>
      <c r="T80" s="94"/>
      <c r="U80" s="94"/>
      <c r="V80" s="123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86"/>
      <c r="AI80" s="86"/>
      <c r="AJ80" s="86"/>
      <c r="AK80" s="86"/>
      <c r="AL80" s="86"/>
      <c r="AM80" s="94"/>
      <c r="AN80" s="94"/>
      <c r="AO80" s="123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86"/>
      <c r="BB80" s="86"/>
      <c r="BC80" s="86"/>
      <c r="BD80" s="86"/>
      <c r="BE80" s="86"/>
      <c r="BF80" s="94"/>
      <c r="BG80" s="94"/>
      <c r="BH80" s="123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86"/>
      <c r="BU80" s="86"/>
      <c r="BV80" s="86"/>
      <c r="BW80" s="86"/>
      <c r="BX80" s="86"/>
      <c r="BY80" s="94"/>
      <c r="BZ80" s="94"/>
      <c r="CA80" s="123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86"/>
      <c r="CN80" s="86"/>
      <c r="CO80" s="86"/>
      <c r="CP80" s="86"/>
      <c r="CQ80" s="86"/>
      <c r="CR80" s="94"/>
      <c r="CS80" s="94"/>
      <c r="CT80" s="123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86"/>
      <c r="DG80" s="86"/>
      <c r="DH80" s="86"/>
      <c r="DI80" s="86"/>
      <c r="DJ80" s="86"/>
    </row>
    <row r="81" spans="1:114">
      <c r="A81" s="94" t="s">
        <v>64</v>
      </c>
      <c r="B81" s="153" t="e">
        <f>AVERAGE(B33:B36)</f>
        <v>#VALUE!</v>
      </c>
      <c r="C81" s="153" t="e">
        <f t="shared" ref="C81:M81" si="168">AVERAGE(C33:C36)</f>
        <v>#VALUE!</v>
      </c>
      <c r="D81" s="153" t="e">
        <f t="shared" si="168"/>
        <v>#VALUE!</v>
      </c>
      <c r="E81" s="153" t="e">
        <f t="shared" si="168"/>
        <v>#VALUE!</v>
      </c>
      <c r="F81" s="153" t="e">
        <f t="shared" si="168"/>
        <v>#VALUE!</v>
      </c>
      <c r="G81" s="153" t="e">
        <f t="shared" si="168"/>
        <v>#VALUE!</v>
      </c>
      <c r="H81" s="153" t="e">
        <f t="shared" si="168"/>
        <v>#VALUE!</v>
      </c>
      <c r="I81" s="153" t="e">
        <f t="shared" si="168"/>
        <v>#VALUE!</v>
      </c>
      <c r="J81" s="153" t="e">
        <f t="shared" si="168"/>
        <v>#VALUE!</v>
      </c>
      <c r="K81" s="153" t="e">
        <f t="shared" si="168"/>
        <v>#VALUE!</v>
      </c>
      <c r="L81" s="153" t="e">
        <f t="shared" si="168"/>
        <v>#VALUE!</v>
      </c>
      <c r="M81" s="153" t="e">
        <f t="shared" si="168"/>
        <v>#VALUE!</v>
      </c>
      <c r="N81" s="94"/>
      <c r="O81" s="86"/>
      <c r="P81" s="86"/>
      <c r="Q81" s="86"/>
      <c r="R81" s="86"/>
      <c r="S81" s="86"/>
      <c r="T81" s="94" t="s">
        <v>64</v>
      </c>
      <c r="U81" s="153" t="e">
        <f>AVERAGE(U33:U36)</f>
        <v>#VALUE!</v>
      </c>
      <c r="V81" s="153" t="e">
        <f t="shared" ref="V81:AF81" si="169">AVERAGE(V33:V36)</f>
        <v>#VALUE!</v>
      </c>
      <c r="W81" s="153" t="e">
        <f t="shared" si="169"/>
        <v>#VALUE!</v>
      </c>
      <c r="X81" s="153" t="e">
        <f t="shared" si="169"/>
        <v>#VALUE!</v>
      </c>
      <c r="Y81" s="153" t="e">
        <f t="shared" si="169"/>
        <v>#VALUE!</v>
      </c>
      <c r="Z81" s="153" t="e">
        <f t="shared" si="169"/>
        <v>#VALUE!</v>
      </c>
      <c r="AA81" s="153" t="e">
        <f t="shared" si="169"/>
        <v>#VALUE!</v>
      </c>
      <c r="AB81" s="153" t="e">
        <f t="shared" si="169"/>
        <v>#VALUE!</v>
      </c>
      <c r="AC81" s="153" t="e">
        <f t="shared" si="169"/>
        <v>#VALUE!</v>
      </c>
      <c r="AD81" s="153" t="e">
        <f t="shared" si="169"/>
        <v>#VALUE!</v>
      </c>
      <c r="AE81" s="153" t="e">
        <f t="shared" si="169"/>
        <v>#VALUE!</v>
      </c>
      <c r="AF81" s="153" t="e">
        <f t="shared" si="169"/>
        <v>#VALUE!</v>
      </c>
      <c r="AG81" s="94"/>
      <c r="AH81" s="86"/>
      <c r="AI81" s="86"/>
      <c r="AJ81" s="86"/>
      <c r="AK81" s="86"/>
      <c r="AL81" s="86"/>
      <c r="AM81" s="94" t="s">
        <v>64</v>
      </c>
      <c r="AN81" s="153" t="e">
        <f>AVERAGE(AN33:AN36)</f>
        <v>#VALUE!</v>
      </c>
      <c r="AO81" s="153" t="e">
        <f t="shared" ref="AO81:AY81" si="170">AVERAGE(AO33:AO36)</f>
        <v>#VALUE!</v>
      </c>
      <c r="AP81" s="153" t="e">
        <f t="shared" si="170"/>
        <v>#VALUE!</v>
      </c>
      <c r="AQ81" s="153" t="e">
        <f t="shared" si="170"/>
        <v>#VALUE!</v>
      </c>
      <c r="AR81" s="153" t="e">
        <f t="shared" si="170"/>
        <v>#VALUE!</v>
      </c>
      <c r="AS81" s="153" t="e">
        <f t="shared" si="170"/>
        <v>#VALUE!</v>
      </c>
      <c r="AT81" s="153" t="e">
        <f t="shared" si="170"/>
        <v>#VALUE!</v>
      </c>
      <c r="AU81" s="153" t="e">
        <f t="shared" si="170"/>
        <v>#VALUE!</v>
      </c>
      <c r="AV81" s="153" t="e">
        <f t="shared" si="170"/>
        <v>#VALUE!</v>
      </c>
      <c r="AW81" s="153" t="e">
        <f t="shared" si="170"/>
        <v>#VALUE!</v>
      </c>
      <c r="AX81" s="153" t="e">
        <f t="shared" si="170"/>
        <v>#VALUE!</v>
      </c>
      <c r="AY81" s="153" t="e">
        <f t="shared" si="170"/>
        <v>#VALUE!</v>
      </c>
      <c r="AZ81" s="94"/>
      <c r="BA81" s="86"/>
      <c r="BB81" s="86"/>
      <c r="BC81" s="86"/>
      <c r="BD81" s="86"/>
      <c r="BE81" s="86"/>
      <c r="BF81" s="94" t="s">
        <v>64</v>
      </c>
      <c r="BG81" s="153" t="e">
        <f>AVERAGE(BG33:BG36)</f>
        <v>#VALUE!</v>
      </c>
      <c r="BH81" s="153" t="e">
        <f t="shared" ref="BH81:BR81" si="171">AVERAGE(BH33:BH36)</f>
        <v>#VALUE!</v>
      </c>
      <c r="BI81" s="153" t="e">
        <f t="shared" si="171"/>
        <v>#VALUE!</v>
      </c>
      <c r="BJ81" s="153" t="e">
        <f t="shared" si="171"/>
        <v>#VALUE!</v>
      </c>
      <c r="BK81" s="153" t="e">
        <f t="shared" si="171"/>
        <v>#VALUE!</v>
      </c>
      <c r="BL81" s="153" t="e">
        <f t="shared" si="171"/>
        <v>#VALUE!</v>
      </c>
      <c r="BM81" s="153" t="e">
        <f t="shared" si="171"/>
        <v>#VALUE!</v>
      </c>
      <c r="BN81" s="153" t="e">
        <f t="shared" si="171"/>
        <v>#VALUE!</v>
      </c>
      <c r="BO81" s="153" t="e">
        <f t="shared" si="171"/>
        <v>#VALUE!</v>
      </c>
      <c r="BP81" s="153" t="e">
        <f t="shared" si="171"/>
        <v>#VALUE!</v>
      </c>
      <c r="BQ81" s="153" t="e">
        <f t="shared" si="171"/>
        <v>#VALUE!</v>
      </c>
      <c r="BR81" s="153" t="e">
        <f t="shared" si="171"/>
        <v>#VALUE!</v>
      </c>
      <c r="BS81" s="94"/>
      <c r="BT81" s="86"/>
      <c r="BU81" s="86"/>
      <c r="BV81" s="86"/>
      <c r="BW81" s="86"/>
      <c r="BX81" s="86"/>
      <c r="BY81" s="94" t="s">
        <v>64</v>
      </c>
      <c r="BZ81" s="153" t="e">
        <f>AVERAGE(BZ33:BZ36)</f>
        <v>#VALUE!</v>
      </c>
      <c r="CA81" s="153" t="e">
        <f t="shared" ref="CA81:CK81" si="172">AVERAGE(CA33:CA36)</f>
        <v>#VALUE!</v>
      </c>
      <c r="CB81" s="153" t="e">
        <f t="shared" si="172"/>
        <v>#VALUE!</v>
      </c>
      <c r="CC81" s="153" t="e">
        <f t="shared" si="172"/>
        <v>#VALUE!</v>
      </c>
      <c r="CD81" s="153" t="e">
        <f t="shared" si="172"/>
        <v>#VALUE!</v>
      </c>
      <c r="CE81" s="153" t="e">
        <f t="shared" si="172"/>
        <v>#VALUE!</v>
      </c>
      <c r="CF81" s="153" t="e">
        <f t="shared" si="172"/>
        <v>#VALUE!</v>
      </c>
      <c r="CG81" s="153" t="e">
        <f t="shared" si="172"/>
        <v>#VALUE!</v>
      </c>
      <c r="CH81" s="153" t="e">
        <f t="shared" si="172"/>
        <v>#VALUE!</v>
      </c>
      <c r="CI81" s="153" t="e">
        <f t="shared" si="172"/>
        <v>#VALUE!</v>
      </c>
      <c r="CJ81" s="153" t="e">
        <f t="shared" si="172"/>
        <v>#VALUE!</v>
      </c>
      <c r="CK81" s="153" t="e">
        <f t="shared" si="172"/>
        <v>#VALUE!</v>
      </c>
      <c r="CL81" s="94"/>
      <c r="CM81" s="86"/>
      <c r="CN81" s="86"/>
      <c r="CO81" s="86"/>
      <c r="CP81" s="86"/>
      <c r="CQ81" s="86"/>
      <c r="CR81" s="94" t="s">
        <v>64</v>
      </c>
      <c r="CS81" s="153" t="e">
        <f>AVERAGE(CS33:CS36)</f>
        <v>#VALUE!</v>
      </c>
      <c r="CT81" s="153" t="e">
        <f t="shared" ref="CT81:DD81" si="173">AVERAGE(CT33:CT36)</f>
        <v>#VALUE!</v>
      </c>
      <c r="CU81" s="153" t="e">
        <f t="shared" si="173"/>
        <v>#VALUE!</v>
      </c>
      <c r="CV81" s="153" t="e">
        <f t="shared" si="173"/>
        <v>#VALUE!</v>
      </c>
      <c r="CW81" s="153" t="e">
        <f t="shared" si="173"/>
        <v>#VALUE!</v>
      </c>
      <c r="CX81" s="153" t="e">
        <f t="shared" si="173"/>
        <v>#VALUE!</v>
      </c>
      <c r="CY81" s="153" t="e">
        <f t="shared" si="173"/>
        <v>#VALUE!</v>
      </c>
      <c r="CZ81" s="153" t="e">
        <f t="shared" si="173"/>
        <v>#VALUE!</v>
      </c>
      <c r="DA81" s="153" t="e">
        <f t="shared" si="173"/>
        <v>#VALUE!</v>
      </c>
      <c r="DB81" s="153" t="e">
        <f t="shared" si="173"/>
        <v>#VALUE!</v>
      </c>
      <c r="DC81" s="153" t="e">
        <f t="shared" si="173"/>
        <v>#VALUE!</v>
      </c>
      <c r="DD81" s="153" t="e">
        <f t="shared" si="173"/>
        <v>#VALUE!</v>
      </c>
      <c r="DE81" s="94"/>
      <c r="DF81" s="86"/>
      <c r="DG81" s="86"/>
      <c r="DH81" s="86"/>
      <c r="DI81" s="86"/>
      <c r="DJ81" s="86"/>
    </row>
    <row r="82" spans="1:114">
      <c r="A82" s="94" t="s">
        <v>63</v>
      </c>
      <c r="B82" s="153" t="e">
        <f>STDEV(B33:B36)</f>
        <v>#VALUE!</v>
      </c>
      <c r="C82" s="153" t="e">
        <f t="shared" ref="C82:M82" si="174">STDEV(C33:C36)</f>
        <v>#VALUE!</v>
      </c>
      <c r="D82" s="153" t="e">
        <f t="shared" si="174"/>
        <v>#VALUE!</v>
      </c>
      <c r="E82" s="153" t="e">
        <f t="shared" si="174"/>
        <v>#VALUE!</v>
      </c>
      <c r="F82" s="153" t="e">
        <f t="shared" si="174"/>
        <v>#VALUE!</v>
      </c>
      <c r="G82" s="153" t="e">
        <f t="shared" si="174"/>
        <v>#VALUE!</v>
      </c>
      <c r="H82" s="153" t="e">
        <f t="shared" si="174"/>
        <v>#VALUE!</v>
      </c>
      <c r="I82" s="153" t="e">
        <f t="shared" si="174"/>
        <v>#VALUE!</v>
      </c>
      <c r="J82" s="153" t="e">
        <f t="shared" si="174"/>
        <v>#VALUE!</v>
      </c>
      <c r="K82" s="153" t="e">
        <f t="shared" si="174"/>
        <v>#VALUE!</v>
      </c>
      <c r="L82" s="153" t="e">
        <f t="shared" si="174"/>
        <v>#VALUE!</v>
      </c>
      <c r="M82" s="153" t="e">
        <f t="shared" si="174"/>
        <v>#VALUE!</v>
      </c>
      <c r="N82" s="94"/>
      <c r="O82" s="86"/>
      <c r="P82" s="86"/>
      <c r="Q82" s="86"/>
      <c r="R82" s="86"/>
      <c r="S82" s="86"/>
      <c r="T82" s="94" t="s">
        <v>63</v>
      </c>
      <c r="U82" s="153" t="e">
        <f>STDEV(U33:U36)</f>
        <v>#VALUE!</v>
      </c>
      <c r="V82" s="153" t="e">
        <f t="shared" ref="V82:AF82" si="175">STDEV(V33:V36)</f>
        <v>#VALUE!</v>
      </c>
      <c r="W82" s="153" t="e">
        <f t="shared" si="175"/>
        <v>#VALUE!</v>
      </c>
      <c r="X82" s="153" t="e">
        <f t="shared" si="175"/>
        <v>#VALUE!</v>
      </c>
      <c r="Y82" s="153" t="e">
        <f t="shared" si="175"/>
        <v>#VALUE!</v>
      </c>
      <c r="Z82" s="153" t="e">
        <f t="shared" si="175"/>
        <v>#VALUE!</v>
      </c>
      <c r="AA82" s="153" t="e">
        <f t="shared" si="175"/>
        <v>#VALUE!</v>
      </c>
      <c r="AB82" s="153" t="e">
        <f t="shared" si="175"/>
        <v>#VALUE!</v>
      </c>
      <c r="AC82" s="153" t="e">
        <f t="shared" si="175"/>
        <v>#VALUE!</v>
      </c>
      <c r="AD82" s="153" t="e">
        <f t="shared" si="175"/>
        <v>#VALUE!</v>
      </c>
      <c r="AE82" s="153" t="e">
        <f t="shared" si="175"/>
        <v>#VALUE!</v>
      </c>
      <c r="AF82" s="153" t="e">
        <f t="shared" si="175"/>
        <v>#VALUE!</v>
      </c>
      <c r="AG82" s="94"/>
      <c r="AH82" s="86"/>
      <c r="AI82" s="86"/>
      <c r="AJ82" s="86"/>
      <c r="AK82" s="86"/>
      <c r="AL82" s="86"/>
      <c r="AM82" s="94" t="s">
        <v>63</v>
      </c>
      <c r="AN82" s="153" t="e">
        <f>STDEV(AN33:AN36)</f>
        <v>#VALUE!</v>
      </c>
      <c r="AO82" s="153" t="e">
        <f t="shared" ref="AO82:AY82" si="176">STDEV(AO33:AO36)</f>
        <v>#VALUE!</v>
      </c>
      <c r="AP82" s="153" t="e">
        <f t="shared" si="176"/>
        <v>#VALUE!</v>
      </c>
      <c r="AQ82" s="153" t="e">
        <f t="shared" si="176"/>
        <v>#VALUE!</v>
      </c>
      <c r="AR82" s="153" t="e">
        <f t="shared" si="176"/>
        <v>#VALUE!</v>
      </c>
      <c r="AS82" s="153" t="e">
        <f t="shared" si="176"/>
        <v>#VALUE!</v>
      </c>
      <c r="AT82" s="153" t="e">
        <f t="shared" si="176"/>
        <v>#VALUE!</v>
      </c>
      <c r="AU82" s="153" t="e">
        <f t="shared" si="176"/>
        <v>#VALUE!</v>
      </c>
      <c r="AV82" s="153" t="e">
        <f t="shared" si="176"/>
        <v>#VALUE!</v>
      </c>
      <c r="AW82" s="153" t="e">
        <f t="shared" si="176"/>
        <v>#VALUE!</v>
      </c>
      <c r="AX82" s="153" t="e">
        <f t="shared" si="176"/>
        <v>#VALUE!</v>
      </c>
      <c r="AY82" s="153" t="e">
        <f t="shared" si="176"/>
        <v>#VALUE!</v>
      </c>
      <c r="AZ82" s="94"/>
      <c r="BA82" s="86"/>
      <c r="BB82" s="86"/>
      <c r="BC82" s="86"/>
      <c r="BD82" s="86"/>
      <c r="BE82" s="86"/>
      <c r="BF82" s="94" t="s">
        <v>63</v>
      </c>
      <c r="BG82" s="153" t="e">
        <f>STDEV(BG33:BG36)</f>
        <v>#VALUE!</v>
      </c>
      <c r="BH82" s="153" t="e">
        <f t="shared" ref="BH82:BR82" si="177">STDEV(BH33:BH36)</f>
        <v>#VALUE!</v>
      </c>
      <c r="BI82" s="153" t="e">
        <f>STDEV(BI33:BI36)</f>
        <v>#VALUE!</v>
      </c>
      <c r="BJ82" s="153" t="e">
        <f t="shared" si="177"/>
        <v>#VALUE!</v>
      </c>
      <c r="BK82" s="153" t="e">
        <f t="shared" si="177"/>
        <v>#VALUE!</v>
      </c>
      <c r="BL82" s="153" t="e">
        <f t="shared" si="177"/>
        <v>#VALUE!</v>
      </c>
      <c r="BM82" s="153" t="e">
        <f t="shared" si="177"/>
        <v>#VALUE!</v>
      </c>
      <c r="BN82" s="153" t="e">
        <f t="shared" si="177"/>
        <v>#VALUE!</v>
      </c>
      <c r="BO82" s="153" t="e">
        <f t="shared" si="177"/>
        <v>#VALUE!</v>
      </c>
      <c r="BP82" s="153" t="e">
        <f t="shared" si="177"/>
        <v>#VALUE!</v>
      </c>
      <c r="BQ82" s="153" t="e">
        <f t="shared" si="177"/>
        <v>#VALUE!</v>
      </c>
      <c r="BR82" s="153" t="e">
        <f t="shared" si="177"/>
        <v>#VALUE!</v>
      </c>
      <c r="BS82" s="94"/>
      <c r="BT82" s="86"/>
      <c r="BU82" s="86"/>
      <c r="BV82" s="86"/>
      <c r="BW82" s="86"/>
      <c r="BX82" s="86"/>
      <c r="BY82" s="94" t="s">
        <v>63</v>
      </c>
      <c r="BZ82" s="153" t="e">
        <f>STDEV(BZ33:BZ36)</f>
        <v>#VALUE!</v>
      </c>
      <c r="CA82" s="153" t="e">
        <f t="shared" ref="CA82:CK82" si="178">STDEV(CA33:CA36)</f>
        <v>#VALUE!</v>
      </c>
      <c r="CB82" s="153" t="e">
        <f t="shared" si="178"/>
        <v>#VALUE!</v>
      </c>
      <c r="CC82" s="153" t="e">
        <f t="shared" si="178"/>
        <v>#VALUE!</v>
      </c>
      <c r="CD82" s="153" t="e">
        <f t="shared" si="178"/>
        <v>#VALUE!</v>
      </c>
      <c r="CE82" s="153" t="e">
        <f t="shared" si="178"/>
        <v>#VALUE!</v>
      </c>
      <c r="CF82" s="153" t="e">
        <f t="shared" si="178"/>
        <v>#VALUE!</v>
      </c>
      <c r="CG82" s="153" t="e">
        <f t="shared" si="178"/>
        <v>#VALUE!</v>
      </c>
      <c r="CH82" s="153" t="e">
        <f t="shared" si="178"/>
        <v>#VALUE!</v>
      </c>
      <c r="CI82" s="153" t="e">
        <f t="shared" si="178"/>
        <v>#VALUE!</v>
      </c>
      <c r="CJ82" s="153" t="e">
        <f t="shared" si="178"/>
        <v>#VALUE!</v>
      </c>
      <c r="CK82" s="153" t="e">
        <f t="shared" si="178"/>
        <v>#VALUE!</v>
      </c>
      <c r="CL82" s="94"/>
      <c r="CM82" s="86"/>
      <c r="CN82" s="86"/>
      <c r="CO82" s="86"/>
      <c r="CP82" s="86"/>
      <c r="CQ82" s="86"/>
      <c r="CR82" s="94" t="s">
        <v>63</v>
      </c>
      <c r="CS82" s="153" t="e">
        <f>STDEV(CS33:CS36)</f>
        <v>#VALUE!</v>
      </c>
      <c r="CT82" s="153" t="e">
        <f t="shared" ref="CT82:DD82" si="179">STDEV(CT33:CT36)</f>
        <v>#VALUE!</v>
      </c>
      <c r="CU82" s="153" t="e">
        <f t="shared" si="179"/>
        <v>#VALUE!</v>
      </c>
      <c r="CV82" s="153" t="e">
        <f t="shared" si="179"/>
        <v>#VALUE!</v>
      </c>
      <c r="CW82" s="153" t="e">
        <f t="shared" si="179"/>
        <v>#VALUE!</v>
      </c>
      <c r="CX82" s="153" t="e">
        <f t="shared" si="179"/>
        <v>#VALUE!</v>
      </c>
      <c r="CY82" s="153" t="e">
        <f t="shared" si="179"/>
        <v>#VALUE!</v>
      </c>
      <c r="CZ82" s="153" t="e">
        <f t="shared" si="179"/>
        <v>#VALUE!</v>
      </c>
      <c r="DA82" s="153" t="e">
        <f t="shared" si="179"/>
        <v>#VALUE!</v>
      </c>
      <c r="DB82" s="153" t="e">
        <f t="shared" si="179"/>
        <v>#VALUE!</v>
      </c>
      <c r="DC82" s="153" t="e">
        <f t="shared" si="179"/>
        <v>#VALUE!</v>
      </c>
      <c r="DD82" s="153" t="e">
        <f t="shared" si="179"/>
        <v>#VALUE!</v>
      </c>
      <c r="DE82" s="94"/>
      <c r="DF82" s="86"/>
      <c r="DG82" s="86"/>
      <c r="DH82" s="86"/>
      <c r="DI82" s="86"/>
      <c r="DJ82" s="86"/>
    </row>
    <row r="83" spans="1:114">
      <c r="A83" s="94" t="s">
        <v>83</v>
      </c>
      <c r="B83" s="207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9"/>
      <c r="N83" s="94"/>
      <c r="O83" s="86"/>
      <c r="P83" s="86"/>
      <c r="Q83" s="86"/>
      <c r="R83" s="86"/>
      <c r="S83" s="86"/>
      <c r="T83" s="94" t="s">
        <v>83</v>
      </c>
      <c r="U83" s="207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9"/>
      <c r="AG83" s="94"/>
      <c r="AH83" s="86"/>
      <c r="AI83" s="86"/>
      <c r="AJ83" s="86"/>
      <c r="AK83" s="86"/>
      <c r="AL83" s="86"/>
      <c r="AM83" s="94" t="s">
        <v>83</v>
      </c>
      <c r="AN83" s="207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9"/>
      <c r="AZ83" s="94"/>
      <c r="BA83" s="86"/>
      <c r="BB83" s="86"/>
      <c r="BC83" s="86"/>
      <c r="BD83" s="86"/>
      <c r="BE83" s="86"/>
      <c r="BF83" s="94" t="s">
        <v>83</v>
      </c>
      <c r="BG83" s="207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9"/>
      <c r="BS83" s="94"/>
      <c r="BT83" s="86"/>
      <c r="BU83" s="86"/>
      <c r="BV83" s="86"/>
      <c r="BW83" s="86"/>
      <c r="BX83" s="86"/>
      <c r="BY83" s="94" t="s">
        <v>83</v>
      </c>
      <c r="BZ83" s="207"/>
      <c r="CA83" s="208"/>
      <c r="CB83" s="208"/>
      <c r="CC83" s="208"/>
      <c r="CD83" s="208"/>
      <c r="CE83" s="208"/>
      <c r="CF83" s="208"/>
      <c r="CG83" s="208"/>
      <c r="CH83" s="208"/>
      <c r="CI83" s="208"/>
      <c r="CJ83" s="208"/>
      <c r="CK83" s="209"/>
      <c r="CL83" s="94"/>
      <c r="CM83" s="86"/>
      <c r="CN83" s="86"/>
      <c r="CO83" s="86"/>
      <c r="CP83" s="86"/>
      <c r="CQ83" s="86"/>
      <c r="CR83" s="94" t="s">
        <v>83</v>
      </c>
      <c r="CS83" s="207"/>
      <c r="CT83" s="208"/>
      <c r="CU83" s="208"/>
      <c r="CV83" s="208"/>
      <c r="CW83" s="208"/>
      <c r="CX83" s="208"/>
      <c r="CY83" s="208"/>
      <c r="CZ83" s="208"/>
      <c r="DA83" s="208"/>
      <c r="DB83" s="208"/>
      <c r="DC83" s="208"/>
      <c r="DD83" s="209"/>
      <c r="DE83" s="94"/>
      <c r="DF83" s="86"/>
      <c r="DG83" s="86"/>
      <c r="DH83" s="86"/>
      <c r="DI83" s="86"/>
      <c r="DJ83" s="86"/>
    </row>
    <row r="84" spans="1:114">
      <c r="A84" s="94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94"/>
      <c r="O84" s="86"/>
      <c r="P84" s="86"/>
      <c r="Q84" s="86"/>
      <c r="R84" s="86"/>
      <c r="S84" s="86"/>
      <c r="T84" s="94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94"/>
      <c r="AH84" s="86"/>
      <c r="AI84" s="86"/>
      <c r="AJ84" s="86"/>
      <c r="AK84" s="86"/>
      <c r="AL84" s="86"/>
      <c r="AM84" s="94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94"/>
      <c r="BA84" s="86"/>
      <c r="BB84" s="86"/>
      <c r="BC84" s="86"/>
      <c r="BD84" s="86"/>
      <c r="BE84" s="86"/>
      <c r="BF84" s="94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94"/>
      <c r="BT84" s="86"/>
      <c r="BU84" s="86"/>
      <c r="BV84" s="86"/>
      <c r="BW84" s="86"/>
      <c r="BX84" s="86"/>
      <c r="BY84" s="94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94"/>
      <c r="CM84" s="86"/>
      <c r="CN84" s="86"/>
      <c r="CO84" s="86"/>
      <c r="CP84" s="86"/>
      <c r="CQ84" s="86"/>
      <c r="CR84" s="94"/>
      <c r="CS84" s="153"/>
      <c r="CT84" s="153"/>
      <c r="CU84" s="153"/>
      <c r="CV84" s="153"/>
      <c r="CW84" s="153"/>
      <c r="CX84" s="153"/>
      <c r="CY84" s="153"/>
      <c r="CZ84" s="153"/>
      <c r="DA84" s="153"/>
      <c r="DB84" s="153"/>
      <c r="DC84" s="153"/>
      <c r="DD84" s="153"/>
      <c r="DE84" s="94"/>
      <c r="DF84" s="86"/>
      <c r="DG84" s="86"/>
      <c r="DH84" s="86"/>
      <c r="DI84" s="86"/>
      <c r="DJ84" s="86"/>
    </row>
    <row r="85" spans="1:114">
      <c r="A85" s="94"/>
      <c r="B85" s="153" t="e">
        <f>AVERAGE(B37:B40)</f>
        <v>#VALUE!</v>
      </c>
      <c r="C85" s="153" t="e">
        <f t="shared" ref="C85:M85" si="180">AVERAGE(C37:C40)</f>
        <v>#VALUE!</v>
      </c>
      <c r="D85" s="153" t="e">
        <f t="shared" si="180"/>
        <v>#VALUE!</v>
      </c>
      <c r="E85" s="153" t="e">
        <f t="shared" si="180"/>
        <v>#VALUE!</v>
      </c>
      <c r="F85" s="153" t="e">
        <f t="shared" si="180"/>
        <v>#VALUE!</v>
      </c>
      <c r="G85" s="153" t="e">
        <f t="shared" si="180"/>
        <v>#VALUE!</v>
      </c>
      <c r="H85" s="153" t="e">
        <f t="shared" si="180"/>
        <v>#VALUE!</v>
      </c>
      <c r="I85" s="153" t="e">
        <f t="shared" si="180"/>
        <v>#VALUE!</v>
      </c>
      <c r="J85" s="153" t="e">
        <f t="shared" si="180"/>
        <v>#VALUE!</v>
      </c>
      <c r="K85" s="153" t="e">
        <f t="shared" si="180"/>
        <v>#VALUE!</v>
      </c>
      <c r="L85" s="153" t="e">
        <f t="shared" si="180"/>
        <v>#VALUE!</v>
      </c>
      <c r="M85" s="153" t="e">
        <f t="shared" si="180"/>
        <v>#VALUE!</v>
      </c>
      <c r="N85" s="94"/>
      <c r="O85" s="86"/>
      <c r="P85" s="86"/>
      <c r="Q85" s="86"/>
      <c r="R85" s="86"/>
      <c r="S85" s="86"/>
      <c r="T85" s="94"/>
      <c r="U85" s="153" t="e">
        <f>AVERAGE(U37:U40)</f>
        <v>#VALUE!</v>
      </c>
      <c r="V85" s="153" t="e">
        <f t="shared" ref="V85:AF85" si="181">AVERAGE(V37:V40)</f>
        <v>#VALUE!</v>
      </c>
      <c r="W85" s="153" t="e">
        <f t="shared" si="181"/>
        <v>#VALUE!</v>
      </c>
      <c r="X85" s="153" t="e">
        <f t="shared" si="181"/>
        <v>#VALUE!</v>
      </c>
      <c r="Y85" s="153" t="e">
        <f t="shared" si="181"/>
        <v>#VALUE!</v>
      </c>
      <c r="Z85" s="153" t="e">
        <f t="shared" si="181"/>
        <v>#VALUE!</v>
      </c>
      <c r="AA85" s="153" t="e">
        <f t="shared" si="181"/>
        <v>#VALUE!</v>
      </c>
      <c r="AB85" s="153" t="e">
        <f t="shared" si="181"/>
        <v>#VALUE!</v>
      </c>
      <c r="AC85" s="153" t="e">
        <f t="shared" si="181"/>
        <v>#VALUE!</v>
      </c>
      <c r="AD85" s="153" t="e">
        <f t="shared" si="181"/>
        <v>#VALUE!</v>
      </c>
      <c r="AE85" s="153" t="e">
        <f t="shared" si="181"/>
        <v>#VALUE!</v>
      </c>
      <c r="AF85" s="153" t="e">
        <f t="shared" si="181"/>
        <v>#VALUE!</v>
      </c>
      <c r="AG85" s="94"/>
      <c r="AH85" s="86"/>
      <c r="AI85" s="86"/>
      <c r="AJ85" s="86"/>
      <c r="AK85" s="86"/>
      <c r="AL85" s="86"/>
      <c r="AM85" s="94"/>
      <c r="AN85" s="153" t="e">
        <f>AVERAGE(AN37:AN40)</f>
        <v>#VALUE!</v>
      </c>
      <c r="AO85" s="153" t="e">
        <f t="shared" ref="AO85:AY85" si="182">AVERAGE(AO37:AO40)</f>
        <v>#VALUE!</v>
      </c>
      <c r="AP85" s="153" t="e">
        <f t="shared" si="182"/>
        <v>#VALUE!</v>
      </c>
      <c r="AQ85" s="153" t="e">
        <f t="shared" si="182"/>
        <v>#VALUE!</v>
      </c>
      <c r="AR85" s="153" t="e">
        <f t="shared" si="182"/>
        <v>#VALUE!</v>
      </c>
      <c r="AS85" s="153" t="e">
        <f t="shared" si="182"/>
        <v>#VALUE!</v>
      </c>
      <c r="AT85" s="153" t="e">
        <f t="shared" si="182"/>
        <v>#VALUE!</v>
      </c>
      <c r="AU85" s="153" t="e">
        <f t="shared" si="182"/>
        <v>#VALUE!</v>
      </c>
      <c r="AV85" s="153" t="e">
        <f t="shared" si="182"/>
        <v>#VALUE!</v>
      </c>
      <c r="AW85" s="153" t="e">
        <f t="shared" si="182"/>
        <v>#VALUE!</v>
      </c>
      <c r="AX85" s="153" t="e">
        <f t="shared" si="182"/>
        <v>#VALUE!</v>
      </c>
      <c r="AY85" s="153" t="e">
        <f t="shared" si="182"/>
        <v>#VALUE!</v>
      </c>
      <c r="AZ85" s="94"/>
      <c r="BA85" s="86"/>
      <c r="BB85" s="86"/>
      <c r="BC85" s="86"/>
      <c r="BD85" s="86"/>
      <c r="BE85" s="86"/>
      <c r="BF85" s="94"/>
      <c r="BG85" s="153" t="e">
        <f>AVERAGE(BG37:BG40)</f>
        <v>#VALUE!</v>
      </c>
      <c r="BH85" s="153" t="e">
        <f t="shared" ref="BH85:BR85" si="183">AVERAGE(BH37:BH40)</f>
        <v>#VALUE!</v>
      </c>
      <c r="BI85" s="153" t="e">
        <f t="shared" si="183"/>
        <v>#VALUE!</v>
      </c>
      <c r="BJ85" s="153" t="e">
        <f t="shared" si="183"/>
        <v>#VALUE!</v>
      </c>
      <c r="BK85" s="153" t="e">
        <f t="shared" si="183"/>
        <v>#VALUE!</v>
      </c>
      <c r="BL85" s="153" t="e">
        <f t="shared" si="183"/>
        <v>#VALUE!</v>
      </c>
      <c r="BM85" s="153" t="e">
        <f t="shared" si="183"/>
        <v>#VALUE!</v>
      </c>
      <c r="BN85" s="153" t="e">
        <f t="shared" si="183"/>
        <v>#VALUE!</v>
      </c>
      <c r="BO85" s="153" t="e">
        <f t="shared" si="183"/>
        <v>#VALUE!</v>
      </c>
      <c r="BP85" s="153" t="e">
        <f t="shared" si="183"/>
        <v>#VALUE!</v>
      </c>
      <c r="BQ85" s="153" t="e">
        <f t="shared" si="183"/>
        <v>#VALUE!</v>
      </c>
      <c r="BR85" s="153" t="e">
        <f t="shared" si="183"/>
        <v>#VALUE!</v>
      </c>
      <c r="BS85" s="94"/>
      <c r="BT85" s="86"/>
      <c r="BU85" s="86"/>
      <c r="BV85" s="86"/>
      <c r="BW85" s="86"/>
      <c r="BX85" s="86"/>
      <c r="BY85" s="94"/>
      <c r="BZ85" s="153" t="e">
        <f>AVERAGE(BZ37:BZ40)</f>
        <v>#VALUE!</v>
      </c>
      <c r="CA85" s="153" t="e">
        <f t="shared" ref="CA85:CK85" si="184">AVERAGE(CA37:CA40)</f>
        <v>#VALUE!</v>
      </c>
      <c r="CB85" s="153" t="e">
        <f t="shared" si="184"/>
        <v>#VALUE!</v>
      </c>
      <c r="CC85" s="153" t="e">
        <f t="shared" si="184"/>
        <v>#VALUE!</v>
      </c>
      <c r="CD85" s="153" t="e">
        <f t="shared" si="184"/>
        <v>#VALUE!</v>
      </c>
      <c r="CE85" s="153" t="e">
        <f t="shared" si="184"/>
        <v>#VALUE!</v>
      </c>
      <c r="CF85" s="153" t="e">
        <f t="shared" si="184"/>
        <v>#VALUE!</v>
      </c>
      <c r="CG85" s="153" t="e">
        <f t="shared" si="184"/>
        <v>#VALUE!</v>
      </c>
      <c r="CH85" s="153" t="e">
        <f t="shared" si="184"/>
        <v>#VALUE!</v>
      </c>
      <c r="CI85" s="153" t="e">
        <f t="shared" si="184"/>
        <v>#VALUE!</v>
      </c>
      <c r="CJ85" s="153" t="e">
        <f t="shared" si="184"/>
        <v>#VALUE!</v>
      </c>
      <c r="CK85" s="153" t="e">
        <f t="shared" si="184"/>
        <v>#VALUE!</v>
      </c>
      <c r="CL85" s="94"/>
      <c r="CM85" s="86"/>
      <c r="CN85" s="86"/>
      <c r="CO85" s="86"/>
      <c r="CP85" s="86"/>
      <c r="CQ85" s="86"/>
      <c r="CR85" s="94"/>
      <c r="CS85" s="153" t="e">
        <f>AVERAGE(CS37:CS40)</f>
        <v>#VALUE!</v>
      </c>
      <c r="CT85" s="153" t="e">
        <f t="shared" ref="CT85:DD85" si="185">AVERAGE(CT37:CT40)</f>
        <v>#VALUE!</v>
      </c>
      <c r="CU85" s="153" t="e">
        <f t="shared" si="185"/>
        <v>#VALUE!</v>
      </c>
      <c r="CV85" s="153" t="e">
        <f t="shared" si="185"/>
        <v>#VALUE!</v>
      </c>
      <c r="CW85" s="153" t="e">
        <f t="shared" si="185"/>
        <v>#VALUE!</v>
      </c>
      <c r="CX85" s="153" t="e">
        <f t="shared" si="185"/>
        <v>#VALUE!</v>
      </c>
      <c r="CY85" s="153" t="e">
        <f t="shared" si="185"/>
        <v>#VALUE!</v>
      </c>
      <c r="CZ85" s="153" t="e">
        <f t="shared" si="185"/>
        <v>#VALUE!</v>
      </c>
      <c r="DA85" s="153" t="e">
        <f t="shared" si="185"/>
        <v>#VALUE!</v>
      </c>
      <c r="DB85" s="153" t="e">
        <f t="shared" si="185"/>
        <v>#VALUE!</v>
      </c>
      <c r="DC85" s="153" t="e">
        <f t="shared" si="185"/>
        <v>#VALUE!</v>
      </c>
      <c r="DD85" s="153" t="e">
        <f t="shared" si="185"/>
        <v>#VALUE!</v>
      </c>
      <c r="DE85" s="94"/>
      <c r="DF85" s="86"/>
      <c r="DG85" s="86"/>
      <c r="DH85" s="86"/>
      <c r="DI85" s="86"/>
      <c r="DJ85" s="86"/>
    </row>
    <row r="86" spans="1:114">
      <c r="A86" s="94"/>
      <c r="B86" s="153" t="e">
        <f>STDEV(B37:B40)</f>
        <v>#VALUE!</v>
      </c>
      <c r="C86" s="153" t="e">
        <f t="shared" ref="C86:M86" si="186">STDEV(C37:C40)</f>
        <v>#VALUE!</v>
      </c>
      <c r="D86" s="153" t="e">
        <f t="shared" si="186"/>
        <v>#VALUE!</v>
      </c>
      <c r="E86" s="153" t="e">
        <f t="shared" si="186"/>
        <v>#VALUE!</v>
      </c>
      <c r="F86" s="153" t="e">
        <f t="shared" si="186"/>
        <v>#VALUE!</v>
      </c>
      <c r="G86" s="153" t="e">
        <f t="shared" si="186"/>
        <v>#VALUE!</v>
      </c>
      <c r="H86" s="153" t="e">
        <f t="shared" si="186"/>
        <v>#VALUE!</v>
      </c>
      <c r="I86" s="153" t="e">
        <f t="shared" si="186"/>
        <v>#VALUE!</v>
      </c>
      <c r="J86" s="153" t="e">
        <f t="shared" si="186"/>
        <v>#VALUE!</v>
      </c>
      <c r="K86" s="153" t="e">
        <f t="shared" si="186"/>
        <v>#VALUE!</v>
      </c>
      <c r="L86" s="153" t="e">
        <f t="shared" si="186"/>
        <v>#VALUE!</v>
      </c>
      <c r="M86" s="153" t="e">
        <f t="shared" si="186"/>
        <v>#VALUE!</v>
      </c>
      <c r="N86" s="94"/>
      <c r="O86" s="86"/>
      <c r="P86" s="86"/>
      <c r="Q86" s="86"/>
      <c r="R86" s="86"/>
      <c r="S86" s="86"/>
      <c r="T86" s="94"/>
      <c r="U86" s="153" t="e">
        <f>STDEV(U37:U40)</f>
        <v>#VALUE!</v>
      </c>
      <c r="V86" s="153" t="e">
        <f t="shared" ref="V86:AF86" si="187">STDEV(V37:V40)</f>
        <v>#VALUE!</v>
      </c>
      <c r="W86" s="153" t="e">
        <f t="shared" si="187"/>
        <v>#VALUE!</v>
      </c>
      <c r="X86" s="153" t="e">
        <f t="shared" si="187"/>
        <v>#VALUE!</v>
      </c>
      <c r="Y86" s="153" t="e">
        <f t="shared" si="187"/>
        <v>#VALUE!</v>
      </c>
      <c r="Z86" s="153" t="e">
        <f t="shared" si="187"/>
        <v>#VALUE!</v>
      </c>
      <c r="AA86" s="153" t="e">
        <f t="shared" si="187"/>
        <v>#VALUE!</v>
      </c>
      <c r="AB86" s="153" t="e">
        <f t="shared" si="187"/>
        <v>#VALUE!</v>
      </c>
      <c r="AC86" s="153" t="e">
        <f t="shared" si="187"/>
        <v>#VALUE!</v>
      </c>
      <c r="AD86" s="153" t="e">
        <f t="shared" si="187"/>
        <v>#VALUE!</v>
      </c>
      <c r="AE86" s="153" t="e">
        <f t="shared" si="187"/>
        <v>#VALUE!</v>
      </c>
      <c r="AF86" s="153" t="e">
        <f t="shared" si="187"/>
        <v>#VALUE!</v>
      </c>
      <c r="AG86" s="94"/>
      <c r="AH86" s="86"/>
      <c r="AI86" s="86"/>
      <c r="AJ86" s="86"/>
      <c r="AK86" s="86"/>
      <c r="AL86" s="86"/>
      <c r="AM86" s="94"/>
      <c r="AN86" s="153" t="e">
        <f>STDEV(AN37:AN40)</f>
        <v>#VALUE!</v>
      </c>
      <c r="AO86" s="153" t="e">
        <f t="shared" ref="AO86:AY86" si="188">STDEV(AO37:AO40)</f>
        <v>#VALUE!</v>
      </c>
      <c r="AP86" s="153" t="e">
        <f t="shared" si="188"/>
        <v>#VALUE!</v>
      </c>
      <c r="AQ86" s="153" t="e">
        <f t="shared" si="188"/>
        <v>#VALUE!</v>
      </c>
      <c r="AR86" s="153" t="e">
        <f t="shared" si="188"/>
        <v>#VALUE!</v>
      </c>
      <c r="AS86" s="153" t="e">
        <f t="shared" si="188"/>
        <v>#VALUE!</v>
      </c>
      <c r="AT86" s="153" t="e">
        <f t="shared" si="188"/>
        <v>#VALUE!</v>
      </c>
      <c r="AU86" s="153" t="e">
        <f t="shared" si="188"/>
        <v>#VALUE!</v>
      </c>
      <c r="AV86" s="153" t="e">
        <f t="shared" si="188"/>
        <v>#VALUE!</v>
      </c>
      <c r="AW86" s="153" t="e">
        <f t="shared" si="188"/>
        <v>#VALUE!</v>
      </c>
      <c r="AX86" s="153" t="e">
        <f t="shared" si="188"/>
        <v>#VALUE!</v>
      </c>
      <c r="AY86" s="153" t="e">
        <f t="shared" si="188"/>
        <v>#VALUE!</v>
      </c>
      <c r="AZ86" s="94"/>
      <c r="BA86" s="86"/>
      <c r="BB86" s="86"/>
      <c r="BC86" s="86"/>
      <c r="BD86" s="86"/>
      <c r="BE86" s="86"/>
      <c r="BF86" s="94"/>
      <c r="BG86" s="153" t="e">
        <f>STDEV(BG37:BG40)</f>
        <v>#VALUE!</v>
      </c>
      <c r="BH86" s="153" t="e">
        <f t="shared" ref="BH86:BR86" si="189">STDEV(BH37:BH40)</f>
        <v>#VALUE!</v>
      </c>
      <c r="BI86" s="153" t="e">
        <f t="shared" si="189"/>
        <v>#VALUE!</v>
      </c>
      <c r="BJ86" s="153" t="e">
        <f t="shared" si="189"/>
        <v>#VALUE!</v>
      </c>
      <c r="BK86" s="153" t="e">
        <f t="shared" si="189"/>
        <v>#VALUE!</v>
      </c>
      <c r="BL86" s="153" t="e">
        <f t="shared" si="189"/>
        <v>#VALUE!</v>
      </c>
      <c r="BM86" s="153" t="e">
        <f t="shared" si="189"/>
        <v>#VALUE!</v>
      </c>
      <c r="BN86" s="153" t="e">
        <f t="shared" si="189"/>
        <v>#VALUE!</v>
      </c>
      <c r="BO86" s="153" t="e">
        <f t="shared" si="189"/>
        <v>#VALUE!</v>
      </c>
      <c r="BP86" s="153" t="e">
        <f t="shared" si="189"/>
        <v>#VALUE!</v>
      </c>
      <c r="BQ86" s="153" t="e">
        <f t="shared" si="189"/>
        <v>#VALUE!</v>
      </c>
      <c r="BR86" s="153" t="e">
        <f t="shared" si="189"/>
        <v>#VALUE!</v>
      </c>
      <c r="BS86" s="94"/>
      <c r="BT86" s="86"/>
      <c r="BU86" s="86"/>
      <c r="BV86" s="86"/>
      <c r="BW86" s="86"/>
      <c r="BX86" s="86"/>
      <c r="BY86" s="94"/>
      <c r="BZ86" s="153" t="e">
        <f>STDEV(BZ37:BZ40)</f>
        <v>#VALUE!</v>
      </c>
      <c r="CA86" s="153" t="e">
        <f t="shared" ref="CA86:CK86" si="190">STDEV(CA37:CA40)</f>
        <v>#VALUE!</v>
      </c>
      <c r="CB86" s="153" t="e">
        <f t="shared" si="190"/>
        <v>#VALUE!</v>
      </c>
      <c r="CC86" s="153" t="e">
        <f t="shared" si="190"/>
        <v>#VALUE!</v>
      </c>
      <c r="CD86" s="153" t="e">
        <f t="shared" si="190"/>
        <v>#VALUE!</v>
      </c>
      <c r="CE86" s="153" t="e">
        <f t="shared" si="190"/>
        <v>#VALUE!</v>
      </c>
      <c r="CF86" s="153" t="e">
        <f t="shared" si="190"/>
        <v>#VALUE!</v>
      </c>
      <c r="CG86" s="153" t="e">
        <f t="shared" si="190"/>
        <v>#VALUE!</v>
      </c>
      <c r="CH86" s="153" t="e">
        <f t="shared" si="190"/>
        <v>#VALUE!</v>
      </c>
      <c r="CI86" s="153" t="e">
        <f t="shared" si="190"/>
        <v>#VALUE!</v>
      </c>
      <c r="CJ86" s="153" t="e">
        <f t="shared" si="190"/>
        <v>#VALUE!</v>
      </c>
      <c r="CK86" s="153" t="e">
        <f t="shared" si="190"/>
        <v>#VALUE!</v>
      </c>
      <c r="CL86" s="94"/>
      <c r="CM86" s="86"/>
      <c r="CN86" s="86"/>
      <c r="CO86" s="86"/>
      <c r="CP86" s="86"/>
      <c r="CQ86" s="86"/>
      <c r="CR86" s="94"/>
      <c r="CS86" s="153" t="e">
        <f>STDEV(CS37:CS40)</f>
        <v>#VALUE!</v>
      </c>
      <c r="CT86" s="153" t="e">
        <f t="shared" ref="CT86:DD86" si="191">STDEV(CT37:CT40)</f>
        <v>#VALUE!</v>
      </c>
      <c r="CU86" s="153" t="e">
        <f t="shared" si="191"/>
        <v>#VALUE!</v>
      </c>
      <c r="CV86" s="153" t="e">
        <f t="shared" si="191"/>
        <v>#VALUE!</v>
      </c>
      <c r="CW86" s="153" t="e">
        <f t="shared" si="191"/>
        <v>#VALUE!</v>
      </c>
      <c r="CX86" s="153" t="e">
        <f t="shared" si="191"/>
        <v>#VALUE!</v>
      </c>
      <c r="CY86" s="153" t="e">
        <f t="shared" si="191"/>
        <v>#VALUE!</v>
      </c>
      <c r="CZ86" s="153" t="e">
        <f t="shared" si="191"/>
        <v>#VALUE!</v>
      </c>
      <c r="DA86" s="153" t="e">
        <f t="shared" si="191"/>
        <v>#VALUE!</v>
      </c>
      <c r="DB86" s="153" t="e">
        <f t="shared" si="191"/>
        <v>#VALUE!</v>
      </c>
      <c r="DC86" s="153" t="e">
        <f t="shared" si="191"/>
        <v>#VALUE!</v>
      </c>
      <c r="DD86" s="153" t="e">
        <f t="shared" si="191"/>
        <v>#VALUE!</v>
      </c>
      <c r="DE86" s="94"/>
      <c r="DF86" s="86"/>
      <c r="DG86" s="86"/>
      <c r="DH86" s="86"/>
      <c r="DI86" s="86"/>
      <c r="DJ86" s="86"/>
    </row>
    <row r="87" spans="1:114">
      <c r="A87" s="94"/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9"/>
      <c r="N87" s="94"/>
      <c r="O87" s="86"/>
      <c r="P87" s="86"/>
      <c r="Q87" s="86"/>
      <c r="R87" s="86"/>
      <c r="S87" s="86"/>
      <c r="T87" s="94"/>
      <c r="U87" s="207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9"/>
      <c r="AG87" s="94"/>
      <c r="AH87" s="86"/>
      <c r="AI87" s="86"/>
      <c r="AJ87" s="86"/>
      <c r="AK87" s="86"/>
      <c r="AL87" s="86"/>
      <c r="AM87" s="94"/>
      <c r="AN87" s="207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9"/>
      <c r="AZ87" s="94"/>
      <c r="BA87" s="86"/>
      <c r="BB87" s="86"/>
      <c r="BC87" s="86"/>
      <c r="BD87" s="86"/>
      <c r="BE87" s="86"/>
      <c r="BF87" s="94"/>
      <c r="BG87" s="207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9"/>
      <c r="BS87" s="94"/>
      <c r="BT87" s="86"/>
      <c r="BU87" s="86"/>
      <c r="BV87" s="86"/>
      <c r="BW87" s="86"/>
      <c r="BX87" s="86"/>
      <c r="BY87" s="94"/>
      <c r="BZ87" s="207"/>
      <c r="CA87" s="208"/>
      <c r="CB87" s="208"/>
      <c r="CC87" s="208"/>
      <c r="CD87" s="208"/>
      <c r="CE87" s="208"/>
      <c r="CF87" s="208"/>
      <c r="CG87" s="208"/>
      <c r="CH87" s="208"/>
      <c r="CI87" s="208"/>
      <c r="CJ87" s="208"/>
      <c r="CK87" s="209"/>
      <c r="CL87" s="94"/>
      <c r="CM87" s="86"/>
      <c r="CN87" s="86"/>
      <c r="CO87" s="86"/>
      <c r="CP87" s="86"/>
      <c r="CQ87" s="86"/>
      <c r="CR87" s="94"/>
      <c r="CS87" s="207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9"/>
      <c r="DE87" s="94"/>
      <c r="DF87" s="86"/>
      <c r="DG87" s="86"/>
      <c r="DH87" s="86"/>
      <c r="DI87" s="86"/>
      <c r="DJ87" s="86"/>
    </row>
    <row r="88" spans="1:114">
      <c r="A88" s="94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94"/>
      <c r="O88" s="86"/>
      <c r="P88" s="86"/>
      <c r="Q88" s="86"/>
      <c r="R88" s="86"/>
      <c r="S88" s="86"/>
      <c r="T88" s="94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94"/>
      <c r="AH88" s="86"/>
      <c r="AI88" s="86"/>
      <c r="AJ88" s="86"/>
      <c r="AK88" s="86"/>
      <c r="AL88" s="86"/>
      <c r="AM88" s="94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94"/>
      <c r="BA88" s="86"/>
      <c r="BB88" s="86"/>
      <c r="BC88" s="86"/>
      <c r="BD88" s="86"/>
      <c r="BE88" s="86"/>
      <c r="BF88" s="94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94"/>
      <c r="BT88" s="86"/>
      <c r="BU88" s="86"/>
      <c r="BV88" s="86"/>
      <c r="BW88" s="86"/>
      <c r="BX88" s="86"/>
      <c r="BY88" s="94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94"/>
      <c r="CM88" s="86"/>
      <c r="CN88" s="86"/>
      <c r="CO88" s="86"/>
      <c r="CP88" s="86"/>
      <c r="CQ88" s="86"/>
      <c r="CR88" s="94"/>
      <c r="CS88" s="153"/>
      <c r="CT88" s="153"/>
      <c r="CU88" s="153"/>
      <c r="CV88" s="153"/>
      <c r="CW88" s="153"/>
      <c r="CX88" s="153"/>
      <c r="CY88" s="153"/>
      <c r="CZ88" s="153"/>
      <c r="DA88" s="153"/>
      <c r="DB88" s="153"/>
      <c r="DC88" s="153"/>
      <c r="DD88" s="153"/>
      <c r="DE88" s="94"/>
      <c r="DF88" s="86"/>
      <c r="DG88" s="86"/>
      <c r="DH88" s="86"/>
      <c r="DI88" s="86"/>
      <c r="DJ88" s="86"/>
    </row>
    <row r="89" spans="1:114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86"/>
      <c r="P89" s="86"/>
      <c r="Q89" s="86"/>
      <c r="R89" s="86"/>
      <c r="S89" s="86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86"/>
      <c r="AI89" s="86"/>
      <c r="AJ89" s="86"/>
      <c r="AK89" s="86"/>
      <c r="AL89" s="86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86"/>
      <c r="BB89" s="86"/>
      <c r="BC89" s="86"/>
      <c r="BD89" s="86"/>
      <c r="BE89" s="86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86"/>
      <c r="BU89" s="86"/>
      <c r="BV89" s="86"/>
      <c r="BW89" s="86"/>
      <c r="BX89" s="86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86"/>
      <c r="CN89" s="86"/>
      <c r="CO89" s="86"/>
      <c r="CP89" s="86"/>
      <c r="CQ89" s="86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86"/>
      <c r="DG89" s="86"/>
      <c r="DH89" s="86"/>
      <c r="DI89" s="86"/>
      <c r="DJ89" s="86"/>
    </row>
    <row r="90" spans="1:114">
      <c r="A90" s="94" t="s">
        <v>64</v>
      </c>
      <c r="B90" s="156" t="e">
        <f>AVERAGE(B42:B45)</f>
        <v>#VALUE!</v>
      </c>
      <c r="C90" s="156" t="e">
        <f t="shared" ref="C90:M90" si="192">AVERAGE(C42:C45)</f>
        <v>#VALUE!</v>
      </c>
      <c r="D90" s="156" t="e">
        <f t="shared" si="192"/>
        <v>#VALUE!</v>
      </c>
      <c r="E90" s="156" t="e">
        <f t="shared" si="192"/>
        <v>#VALUE!</v>
      </c>
      <c r="F90" s="156" t="e">
        <f t="shared" si="192"/>
        <v>#VALUE!</v>
      </c>
      <c r="G90" s="156" t="e">
        <f t="shared" si="192"/>
        <v>#VALUE!</v>
      </c>
      <c r="H90" s="156" t="e">
        <f t="shared" si="192"/>
        <v>#VALUE!</v>
      </c>
      <c r="I90" s="156" t="e">
        <f t="shared" si="192"/>
        <v>#VALUE!</v>
      </c>
      <c r="J90" s="156" t="e">
        <f t="shared" si="192"/>
        <v>#VALUE!</v>
      </c>
      <c r="K90" s="156" t="e">
        <f t="shared" si="192"/>
        <v>#VALUE!</v>
      </c>
      <c r="L90" s="156" t="e">
        <f t="shared" si="192"/>
        <v>#VALUE!</v>
      </c>
      <c r="M90" s="156" t="e">
        <f t="shared" si="192"/>
        <v>#VALUE!</v>
      </c>
      <c r="N90" s="94"/>
      <c r="O90" s="86"/>
      <c r="P90" s="86"/>
      <c r="Q90" s="86"/>
      <c r="R90" s="86"/>
      <c r="S90" s="86"/>
      <c r="T90" s="94" t="s">
        <v>64</v>
      </c>
      <c r="U90" s="156" t="e">
        <f>AVERAGE(U42:U45)</f>
        <v>#VALUE!</v>
      </c>
      <c r="V90" s="156" t="e">
        <f t="shared" ref="V90:AF90" si="193">AVERAGE(V42:V45)</f>
        <v>#VALUE!</v>
      </c>
      <c r="W90" s="156" t="e">
        <f t="shared" si="193"/>
        <v>#VALUE!</v>
      </c>
      <c r="X90" s="156" t="e">
        <f t="shared" si="193"/>
        <v>#VALUE!</v>
      </c>
      <c r="Y90" s="156" t="e">
        <f t="shared" si="193"/>
        <v>#VALUE!</v>
      </c>
      <c r="Z90" s="156" t="e">
        <f t="shared" si="193"/>
        <v>#VALUE!</v>
      </c>
      <c r="AA90" s="156" t="e">
        <f t="shared" si="193"/>
        <v>#VALUE!</v>
      </c>
      <c r="AB90" s="156" t="e">
        <f t="shared" si="193"/>
        <v>#VALUE!</v>
      </c>
      <c r="AC90" s="156" t="e">
        <f t="shared" si="193"/>
        <v>#VALUE!</v>
      </c>
      <c r="AD90" s="156" t="e">
        <f t="shared" si="193"/>
        <v>#VALUE!</v>
      </c>
      <c r="AE90" s="156" t="e">
        <f t="shared" si="193"/>
        <v>#VALUE!</v>
      </c>
      <c r="AF90" s="156" t="e">
        <f t="shared" si="193"/>
        <v>#VALUE!</v>
      </c>
      <c r="AG90" s="94"/>
      <c r="AH90" s="86"/>
      <c r="AI90" s="86"/>
      <c r="AJ90" s="86"/>
      <c r="AK90" s="86"/>
      <c r="AL90" s="86"/>
      <c r="AM90" s="94" t="s">
        <v>64</v>
      </c>
      <c r="AN90" s="156" t="e">
        <f>AVERAGE(AN42:AN45)</f>
        <v>#VALUE!</v>
      </c>
      <c r="AO90" s="156" t="e">
        <f t="shared" ref="AO90:AY90" si="194">AVERAGE(AO42:AO45)</f>
        <v>#VALUE!</v>
      </c>
      <c r="AP90" s="156" t="e">
        <f t="shared" si="194"/>
        <v>#VALUE!</v>
      </c>
      <c r="AQ90" s="156" t="e">
        <f t="shared" si="194"/>
        <v>#VALUE!</v>
      </c>
      <c r="AR90" s="156" t="e">
        <f t="shared" si="194"/>
        <v>#VALUE!</v>
      </c>
      <c r="AS90" s="156" t="e">
        <f t="shared" si="194"/>
        <v>#VALUE!</v>
      </c>
      <c r="AT90" s="156" t="e">
        <f t="shared" si="194"/>
        <v>#VALUE!</v>
      </c>
      <c r="AU90" s="156" t="e">
        <f t="shared" si="194"/>
        <v>#VALUE!</v>
      </c>
      <c r="AV90" s="156" t="e">
        <f t="shared" si="194"/>
        <v>#VALUE!</v>
      </c>
      <c r="AW90" s="156" t="e">
        <f t="shared" si="194"/>
        <v>#VALUE!</v>
      </c>
      <c r="AX90" s="156" t="e">
        <f t="shared" si="194"/>
        <v>#VALUE!</v>
      </c>
      <c r="AY90" s="156" t="e">
        <f t="shared" si="194"/>
        <v>#VALUE!</v>
      </c>
      <c r="AZ90" s="94"/>
      <c r="BA90" s="86"/>
      <c r="BB90" s="86"/>
      <c r="BC90" s="86"/>
      <c r="BD90" s="86"/>
      <c r="BE90" s="86"/>
      <c r="BF90" s="94" t="s">
        <v>64</v>
      </c>
      <c r="BG90" s="156" t="e">
        <f>AVERAGE(BG42:BG45)</f>
        <v>#VALUE!</v>
      </c>
      <c r="BH90" s="156" t="e">
        <f t="shared" ref="BH90:BR90" si="195">AVERAGE(BH42:BH45)</f>
        <v>#VALUE!</v>
      </c>
      <c r="BI90" s="156" t="e">
        <f t="shared" si="195"/>
        <v>#VALUE!</v>
      </c>
      <c r="BJ90" s="156" t="e">
        <f t="shared" si="195"/>
        <v>#VALUE!</v>
      </c>
      <c r="BK90" s="156" t="e">
        <f t="shared" si="195"/>
        <v>#VALUE!</v>
      </c>
      <c r="BL90" s="156" t="e">
        <f t="shared" si="195"/>
        <v>#VALUE!</v>
      </c>
      <c r="BM90" s="156" t="e">
        <f t="shared" si="195"/>
        <v>#VALUE!</v>
      </c>
      <c r="BN90" s="156" t="e">
        <f t="shared" si="195"/>
        <v>#VALUE!</v>
      </c>
      <c r="BO90" s="156" t="e">
        <f t="shared" si="195"/>
        <v>#VALUE!</v>
      </c>
      <c r="BP90" s="156" t="e">
        <f t="shared" si="195"/>
        <v>#VALUE!</v>
      </c>
      <c r="BQ90" s="156" t="e">
        <f t="shared" si="195"/>
        <v>#VALUE!</v>
      </c>
      <c r="BR90" s="156" t="e">
        <f t="shared" si="195"/>
        <v>#VALUE!</v>
      </c>
      <c r="BS90" s="94"/>
      <c r="BT90" s="86"/>
      <c r="BU90" s="86"/>
      <c r="BV90" s="86"/>
      <c r="BW90" s="86"/>
      <c r="BX90" s="86"/>
      <c r="BY90" s="94" t="s">
        <v>64</v>
      </c>
      <c r="BZ90" s="156" t="e">
        <f>AVERAGE(BZ42:BZ45)</f>
        <v>#VALUE!</v>
      </c>
      <c r="CA90" s="156" t="e">
        <f t="shared" ref="CA90:CK90" si="196">AVERAGE(CA42:CA45)</f>
        <v>#VALUE!</v>
      </c>
      <c r="CB90" s="156" t="e">
        <f t="shared" si="196"/>
        <v>#VALUE!</v>
      </c>
      <c r="CC90" s="156" t="e">
        <f t="shared" si="196"/>
        <v>#VALUE!</v>
      </c>
      <c r="CD90" s="156" t="e">
        <f t="shared" si="196"/>
        <v>#VALUE!</v>
      </c>
      <c r="CE90" s="156" t="e">
        <f t="shared" si="196"/>
        <v>#VALUE!</v>
      </c>
      <c r="CF90" s="156" t="e">
        <f t="shared" si="196"/>
        <v>#VALUE!</v>
      </c>
      <c r="CG90" s="156" t="e">
        <f t="shared" si="196"/>
        <v>#VALUE!</v>
      </c>
      <c r="CH90" s="156" t="e">
        <f t="shared" si="196"/>
        <v>#VALUE!</v>
      </c>
      <c r="CI90" s="156" t="e">
        <f t="shared" si="196"/>
        <v>#VALUE!</v>
      </c>
      <c r="CJ90" s="156" t="e">
        <f t="shared" si="196"/>
        <v>#VALUE!</v>
      </c>
      <c r="CK90" s="156" t="e">
        <f t="shared" si="196"/>
        <v>#VALUE!</v>
      </c>
      <c r="CL90" s="94"/>
      <c r="CM90" s="86"/>
      <c r="CN90" s="86"/>
      <c r="CO90" s="86"/>
      <c r="CP90" s="86"/>
      <c r="CQ90" s="86"/>
      <c r="CR90" s="94" t="s">
        <v>64</v>
      </c>
      <c r="CS90" s="156" t="e">
        <f>AVERAGE(CS42:CS45)</f>
        <v>#VALUE!</v>
      </c>
      <c r="CT90" s="156" t="e">
        <f t="shared" ref="CT90:DD90" si="197">AVERAGE(CT42:CT45)</f>
        <v>#VALUE!</v>
      </c>
      <c r="CU90" s="156" t="e">
        <f t="shared" si="197"/>
        <v>#VALUE!</v>
      </c>
      <c r="CV90" s="156" t="e">
        <f t="shared" si="197"/>
        <v>#VALUE!</v>
      </c>
      <c r="CW90" s="156" t="e">
        <f t="shared" si="197"/>
        <v>#VALUE!</v>
      </c>
      <c r="CX90" s="156" t="e">
        <f t="shared" si="197"/>
        <v>#VALUE!</v>
      </c>
      <c r="CY90" s="156" t="e">
        <f t="shared" si="197"/>
        <v>#VALUE!</v>
      </c>
      <c r="CZ90" s="156" t="e">
        <f t="shared" si="197"/>
        <v>#VALUE!</v>
      </c>
      <c r="DA90" s="156" t="e">
        <f t="shared" si="197"/>
        <v>#VALUE!</v>
      </c>
      <c r="DB90" s="156" t="e">
        <f t="shared" si="197"/>
        <v>#VALUE!</v>
      </c>
      <c r="DC90" s="156" t="e">
        <f t="shared" si="197"/>
        <v>#VALUE!</v>
      </c>
      <c r="DD90" s="156" t="e">
        <f t="shared" si="197"/>
        <v>#VALUE!</v>
      </c>
      <c r="DE90" s="94"/>
      <c r="DF90" s="86"/>
      <c r="DG90" s="86"/>
      <c r="DH90" s="86"/>
      <c r="DI90" s="86"/>
      <c r="DJ90" s="86"/>
    </row>
    <row r="91" spans="1:114">
      <c r="A91" s="94" t="s">
        <v>63</v>
      </c>
      <c r="B91" s="156" t="e">
        <f>STDEV(B42:B45)</f>
        <v>#VALUE!</v>
      </c>
      <c r="C91" s="156" t="e">
        <f t="shared" ref="C91:M91" si="198">STDEV(C42:C45)</f>
        <v>#VALUE!</v>
      </c>
      <c r="D91" s="156" t="e">
        <f t="shared" si="198"/>
        <v>#VALUE!</v>
      </c>
      <c r="E91" s="156" t="e">
        <f t="shared" si="198"/>
        <v>#VALUE!</v>
      </c>
      <c r="F91" s="156" t="e">
        <f t="shared" si="198"/>
        <v>#VALUE!</v>
      </c>
      <c r="G91" s="156" t="e">
        <f t="shared" si="198"/>
        <v>#VALUE!</v>
      </c>
      <c r="H91" s="156" t="e">
        <f t="shared" si="198"/>
        <v>#VALUE!</v>
      </c>
      <c r="I91" s="156" t="e">
        <f t="shared" si="198"/>
        <v>#VALUE!</v>
      </c>
      <c r="J91" s="156" t="e">
        <f t="shared" si="198"/>
        <v>#VALUE!</v>
      </c>
      <c r="K91" s="156" t="e">
        <f t="shared" si="198"/>
        <v>#VALUE!</v>
      </c>
      <c r="L91" s="156" t="e">
        <f t="shared" si="198"/>
        <v>#VALUE!</v>
      </c>
      <c r="M91" s="156" t="e">
        <f t="shared" si="198"/>
        <v>#VALUE!</v>
      </c>
      <c r="N91" s="94"/>
      <c r="O91" s="86"/>
      <c r="P91" s="86"/>
      <c r="Q91" s="86"/>
      <c r="R91" s="86"/>
      <c r="S91" s="86"/>
      <c r="T91" s="94" t="s">
        <v>63</v>
      </c>
      <c r="U91" s="156" t="e">
        <f>STDEV(U42:U45)</f>
        <v>#VALUE!</v>
      </c>
      <c r="V91" s="156" t="e">
        <f t="shared" ref="V91:AF91" si="199">STDEV(V42:V45)</f>
        <v>#VALUE!</v>
      </c>
      <c r="W91" s="156" t="e">
        <f t="shared" si="199"/>
        <v>#VALUE!</v>
      </c>
      <c r="X91" s="156" t="e">
        <f t="shared" si="199"/>
        <v>#VALUE!</v>
      </c>
      <c r="Y91" s="156" t="e">
        <f t="shared" si="199"/>
        <v>#VALUE!</v>
      </c>
      <c r="Z91" s="156" t="e">
        <f t="shared" si="199"/>
        <v>#VALUE!</v>
      </c>
      <c r="AA91" s="156" t="e">
        <f t="shared" si="199"/>
        <v>#VALUE!</v>
      </c>
      <c r="AB91" s="156" t="e">
        <f t="shared" si="199"/>
        <v>#VALUE!</v>
      </c>
      <c r="AC91" s="156" t="e">
        <f t="shared" si="199"/>
        <v>#VALUE!</v>
      </c>
      <c r="AD91" s="156" t="e">
        <f t="shared" si="199"/>
        <v>#VALUE!</v>
      </c>
      <c r="AE91" s="156" t="e">
        <f t="shared" si="199"/>
        <v>#VALUE!</v>
      </c>
      <c r="AF91" s="156" t="e">
        <f t="shared" si="199"/>
        <v>#VALUE!</v>
      </c>
      <c r="AG91" s="94"/>
      <c r="AH91" s="86"/>
      <c r="AI91" s="86"/>
      <c r="AJ91" s="86"/>
      <c r="AK91" s="86"/>
      <c r="AL91" s="86"/>
      <c r="AM91" s="94" t="s">
        <v>63</v>
      </c>
      <c r="AN91" s="156" t="e">
        <f>STDEV(AN42:AN45)</f>
        <v>#VALUE!</v>
      </c>
      <c r="AO91" s="156" t="e">
        <f t="shared" ref="AO91:AY91" si="200">STDEV(AO42:AO45)</f>
        <v>#VALUE!</v>
      </c>
      <c r="AP91" s="156" t="e">
        <f t="shared" si="200"/>
        <v>#VALUE!</v>
      </c>
      <c r="AQ91" s="156" t="e">
        <f t="shared" si="200"/>
        <v>#VALUE!</v>
      </c>
      <c r="AR91" s="156" t="e">
        <f t="shared" si="200"/>
        <v>#VALUE!</v>
      </c>
      <c r="AS91" s="156" t="e">
        <f t="shared" si="200"/>
        <v>#VALUE!</v>
      </c>
      <c r="AT91" s="156" t="e">
        <f t="shared" si="200"/>
        <v>#VALUE!</v>
      </c>
      <c r="AU91" s="156" t="e">
        <f t="shared" si="200"/>
        <v>#VALUE!</v>
      </c>
      <c r="AV91" s="156" t="e">
        <f t="shared" si="200"/>
        <v>#VALUE!</v>
      </c>
      <c r="AW91" s="156" t="e">
        <f t="shared" si="200"/>
        <v>#VALUE!</v>
      </c>
      <c r="AX91" s="156" t="e">
        <f t="shared" si="200"/>
        <v>#VALUE!</v>
      </c>
      <c r="AY91" s="156" t="e">
        <f t="shared" si="200"/>
        <v>#VALUE!</v>
      </c>
      <c r="AZ91" s="94"/>
      <c r="BA91" s="86"/>
      <c r="BB91" s="86"/>
      <c r="BC91" s="86"/>
      <c r="BD91" s="86"/>
      <c r="BE91" s="86"/>
      <c r="BF91" s="94" t="s">
        <v>63</v>
      </c>
      <c r="BG91" s="156" t="e">
        <f>STDEV(BG42:BG45)</f>
        <v>#VALUE!</v>
      </c>
      <c r="BH91" s="156" t="e">
        <f t="shared" ref="BH91:BR91" si="201">STDEV(BH42:BH45)</f>
        <v>#VALUE!</v>
      </c>
      <c r="BI91" s="156" t="e">
        <f t="shared" si="201"/>
        <v>#VALUE!</v>
      </c>
      <c r="BJ91" s="156" t="e">
        <f t="shared" si="201"/>
        <v>#VALUE!</v>
      </c>
      <c r="BK91" s="156" t="e">
        <f t="shared" si="201"/>
        <v>#VALUE!</v>
      </c>
      <c r="BL91" s="156" t="e">
        <f t="shared" si="201"/>
        <v>#VALUE!</v>
      </c>
      <c r="BM91" s="156" t="e">
        <f t="shared" si="201"/>
        <v>#VALUE!</v>
      </c>
      <c r="BN91" s="156" t="e">
        <f t="shared" si="201"/>
        <v>#VALUE!</v>
      </c>
      <c r="BO91" s="156" t="e">
        <f t="shared" si="201"/>
        <v>#VALUE!</v>
      </c>
      <c r="BP91" s="156" t="e">
        <f t="shared" si="201"/>
        <v>#VALUE!</v>
      </c>
      <c r="BQ91" s="156" t="e">
        <f t="shared" si="201"/>
        <v>#VALUE!</v>
      </c>
      <c r="BR91" s="156" t="e">
        <f t="shared" si="201"/>
        <v>#VALUE!</v>
      </c>
      <c r="BS91" s="94"/>
      <c r="BT91" s="86"/>
      <c r="BU91" s="86"/>
      <c r="BV91" s="86"/>
      <c r="BW91" s="86"/>
      <c r="BX91" s="86"/>
      <c r="BY91" s="94" t="s">
        <v>63</v>
      </c>
      <c r="BZ91" s="156" t="e">
        <f>STDEV(BZ42:BZ45)</f>
        <v>#VALUE!</v>
      </c>
      <c r="CA91" s="156" t="e">
        <f t="shared" ref="CA91:CK91" si="202">STDEV(CA42:CA45)</f>
        <v>#VALUE!</v>
      </c>
      <c r="CB91" s="156" t="e">
        <f t="shared" si="202"/>
        <v>#VALUE!</v>
      </c>
      <c r="CC91" s="156" t="e">
        <f t="shared" si="202"/>
        <v>#VALUE!</v>
      </c>
      <c r="CD91" s="156" t="e">
        <f t="shared" si="202"/>
        <v>#VALUE!</v>
      </c>
      <c r="CE91" s="156" t="e">
        <f t="shared" si="202"/>
        <v>#VALUE!</v>
      </c>
      <c r="CF91" s="156" t="e">
        <f t="shared" si="202"/>
        <v>#VALUE!</v>
      </c>
      <c r="CG91" s="156" t="e">
        <f t="shared" si="202"/>
        <v>#VALUE!</v>
      </c>
      <c r="CH91" s="156" t="e">
        <f t="shared" si="202"/>
        <v>#VALUE!</v>
      </c>
      <c r="CI91" s="156" t="e">
        <f t="shared" si="202"/>
        <v>#VALUE!</v>
      </c>
      <c r="CJ91" s="156" t="e">
        <f t="shared" si="202"/>
        <v>#VALUE!</v>
      </c>
      <c r="CK91" s="156" t="e">
        <f t="shared" si="202"/>
        <v>#VALUE!</v>
      </c>
      <c r="CL91" s="94"/>
      <c r="CM91" s="86"/>
      <c r="CN91" s="86"/>
      <c r="CO91" s="86"/>
      <c r="CP91" s="86"/>
      <c r="CQ91" s="86"/>
      <c r="CR91" s="94" t="s">
        <v>63</v>
      </c>
      <c r="CS91" s="156" t="e">
        <f>STDEV(CS42:CS45)</f>
        <v>#VALUE!</v>
      </c>
      <c r="CT91" s="156" t="e">
        <f t="shared" ref="CT91:DD91" si="203">STDEV(CT42:CT45)</f>
        <v>#VALUE!</v>
      </c>
      <c r="CU91" s="156" t="e">
        <f t="shared" si="203"/>
        <v>#VALUE!</v>
      </c>
      <c r="CV91" s="156" t="e">
        <f t="shared" si="203"/>
        <v>#VALUE!</v>
      </c>
      <c r="CW91" s="156" t="e">
        <f t="shared" si="203"/>
        <v>#VALUE!</v>
      </c>
      <c r="CX91" s="156" t="e">
        <f t="shared" si="203"/>
        <v>#VALUE!</v>
      </c>
      <c r="CY91" s="156" t="e">
        <f t="shared" si="203"/>
        <v>#VALUE!</v>
      </c>
      <c r="CZ91" s="156" t="e">
        <f t="shared" si="203"/>
        <v>#VALUE!</v>
      </c>
      <c r="DA91" s="156" t="e">
        <f t="shared" si="203"/>
        <v>#VALUE!</v>
      </c>
      <c r="DB91" s="156" t="e">
        <f t="shared" si="203"/>
        <v>#VALUE!</v>
      </c>
      <c r="DC91" s="156" t="e">
        <f t="shared" si="203"/>
        <v>#VALUE!</v>
      </c>
      <c r="DD91" s="156" t="e">
        <f t="shared" si="203"/>
        <v>#VALUE!</v>
      </c>
      <c r="DE91" s="94"/>
      <c r="DF91" s="86"/>
      <c r="DG91" s="86"/>
      <c r="DH91" s="86"/>
      <c r="DI91" s="86"/>
      <c r="DJ91" s="86"/>
    </row>
    <row r="92" spans="1:114">
      <c r="A92" s="94" t="s">
        <v>83</v>
      </c>
      <c r="B92" s="210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2"/>
      <c r="N92" s="94"/>
      <c r="P92" s="86"/>
      <c r="Q92" s="86"/>
      <c r="R92" s="86"/>
      <c r="S92" s="86"/>
      <c r="T92" s="94" t="s">
        <v>83</v>
      </c>
      <c r="U92" s="210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2"/>
      <c r="AG92" s="94"/>
      <c r="AI92" s="86"/>
      <c r="AJ92" s="86"/>
      <c r="AK92" s="86"/>
      <c r="AL92" s="86"/>
      <c r="AM92" s="94" t="s">
        <v>83</v>
      </c>
      <c r="AN92" s="210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2"/>
      <c r="AZ92" s="94"/>
      <c r="BB92" s="86"/>
      <c r="BC92" s="86"/>
      <c r="BD92" s="86"/>
      <c r="BE92" s="86"/>
      <c r="BF92" s="94" t="s">
        <v>83</v>
      </c>
      <c r="BG92" s="210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2"/>
      <c r="BS92" s="94"/>
      <c r="BU92" s="86"/>
      <c r="BV92" s="86"/>
      <c r="BW92" s="86"/>
      <c r="BX92" s="86"/>
      <c r="BY92" s="94" t="s">
        <v>83</v>
      </c>
      <c r="BZ92" s="210"/>
      <c r="CA92" s="211"/>
      <c r="CB92" s="211"/>
      <c r="CC92" s="211"/>
      <c r="CD92" s="211"/>
      <c r="CE92" s="211"/>
      <c r="CF92" s="211"/>
      <c r="CG92" s="211"/>
      <c r="CH92" s="211"/>
      <c r="CI92" s="211"/>
      <c r="CJ92" s="211"/>
      <c r="CK92" s="212"/>
      <c r="CL92" s="94"/>
      <c r="CN92" s="86"/>
      <c r="CO92" s="86"/>
      <c r="CP92" s="86"/>
      <c r="CQ92" s="86"/>
      <c r="CR92" s="94" t="s">
        <v>83</v>
      </c>
      <c r="CS92" s="210"/>
      <c r="CT92" s="211"/>
      <c r="CU92" s="211"/>
      <c r="CV92" s="211"/>
      <c r="CW92" s="211"/>
      <c r="CX92" s="211"/>
      <c r="CY92" s="211"/>
      <c r="CZ92" s="211"/>
      <c r="DA92" s="211"/>
      <c r="DB92" s="211"/>
      <c r="DC92" s="211"/>
      <c r="DD92" s="212"/>
      <c r="DE92" s="94"/>
      <c r="DG92" s="86"/>
      <c r="DH92" s="86"/>
      <c r="DI92" s="86"/>
      <c r="DJ92" s="86"/>
    </row>
    <row r="93" spans="1:114">
      <c r="A93" s="94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94"/>
      <c r="O93" s="86"/>
      <c r="P93" s="86"/>
      <c r="Q93" s="86"/>
      <c r="R93" s="86"/>
      <c r="S93" s="86"/>
      <c r="T93" s="94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94"/>
      <c r="AH93" s="86"/>
      <c r="AI93" s="86"/>
      <c r="AJ93" s="86"/>
      <c r="AK93" s="86"/>
      <c r="AL93" s="86"/>
      <c r="AM93" s="94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94"/>
      <c r="BA93" s="86"/>
      <c r="BB93" s="86"/>
      <c r="BC93" s="86"/>
      <c r="BD93" s="86"/>
      <c r="BE93" s="86"/>
      <c r="BF93" s="94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94"/>
      <c r="BT93" s="86"/>
      <c r="BU93" s="86"/>
      <c r="BV93" s="86"/>
      <c r="BW93" s="86"/>
      <c r="BX93" s="86"/>
      <c r="BY93" s="94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94"/>
      <c r="CM93" s="86"/>
      <c r="CN93" s="86"/>
      <c r="CO93" s="86"/>
      <c r="CP93" s="86"/>
      <c r="CQ93" s="86"/>
      <c r="CR93" s="94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56"/>
      <c r="DD93" s="156"/>
      <c r="DE93" s="94"/>
      <c r="DF93" s="86"/>
      <c r="DG93" s="86"/>
      <c r="DH93" s="86"/>
      <c r="DI93" s="86"/>
      <c r="DJ93" s="86"/>
    </row>
    <row r="94" spans="1:114">
      <c r="A94" s="94"/>
      <c r="B94" s="156" t="e">
        <f>AVERAGE(B46:B49)</f>
        <v>#VALUE!</v>
      </c>
      <c r="C94" s="156" t="e">
        <f t="shared" ref="C94:M94" si="204">AVERAGE(C46:C49)</f>
        <v>#VALUE!</v>
      </c>
      <c r="D94" s="156" t="e">
        <f t="shared" si="204"/>
        <v>#VALUE!</v>
      </c>
      <c r="E94" s="156" t="e">
        <f t="shared" si="204"/>
        <v>#VALUE!</v>
      </c>
      <c r="F94" s="156" t="e">
        <f t="shared" si="204"/>
        <v>#VALUE!</v>
      </c>
      <c r="G94" s="156" t="e">
        <f t="shared" si="204"/>
        <v>#VALUE!</v>
      </c>
      <c r="H94" s="156" t="e">
        <f t="shared" si="204"/>
        <v>#VALUE!</v>
      </c>
      <c r="I94" s="156" t="e">
        <f t="shared" si="204"/>
        <v>#VALUE!</v>
      </c>
      <c r="J94" s="156" t="e">
        <f t="shared" si="204"/>
        <v>#VALUE!</v>
      </c>
      <c r="K94" s="156" t="e">
        <f t="shared" si="204"/>
        <v>#VALUE!</v>
      </c>
      <c r="L94" s="156" t="e">
        <f t="shared" si="204"/>
        <v>#VALUE!</v>
      </c>
      <c r="M94" s="156" t="e">
        <f t="shared" si="204"/>
        <v>#VALUE!</v>
      </c>
      <c r="N94" s="94"/>
      <c r="O94" s="86"/>
      <c r="P94" s="86"/>
      <c r="Q94" s="86"/>
      <c r="R94" s="86"/>
      <c r="S94" s="86"/>
      <c r="T94" s="94"/>
      <c r="U94" s="156" t="e">
        <f>AVERAGE(U46:U49)</f>
        <v>#VALUE!</v>
      </c>
      <c r="V94" s="156" t="e">
        <f t="shared" ref="V94:AF94" si="205">AVERAGE(V46:V49)</f>
        <v>#VALUE!</v>
      </c>
      <c r="W94" s="156" t="e">
        <f t="shared" si="205"/>
        <v>#VALUE!</v>
      </c>
      <c r="X94" s="156" t="e">
        <f t="shared" si="205"/>
        <v>#VALUE!</v>
      </c>
      <c r="Y94" s="156" t="e">
        <f t="shared" si="205"/>
        <v>#VALUE!</v>
      </c>
      <c r="Z94" s="156" t="e">
        <f t="shared" si="205"/>
        <v>#VALUE!</v>
      </c>
      <c r="AA94" s="156" t="e">
        <f t="shared" si="205"/>
        <v>#VALUE!</v>
      </c>
      <c r="AB94" s="156" t="e">
        <f t="shared" si="205"/>
        <v>#VALUE!</v>
      </c>
      <c r="AC94" s="156" t="e">
        <f t="shared" si="205"/>
        <v>#VALUE!</v>
      </c>
      <c r="AD94" s="156" t="e">
        <f t="shared" si="205"/>
        <v>#VALUE!</v>
      </c>
      <c r="AE94" s="156" t="e">
        <f t="shared" si="205"/>
        <v>#VALUE!</v>
      </c>
      <c r="AF94" s="156" t="e">
        <f t="shared" si="205"/>
        <v>#VALUE!</v>
      </c>
      <c r="AG94" s="94"/>
      <c r="AH94" s="86"/>
      <c r="AI94" s="86"/>
      <c r="AJ94" s="86"/>
      <c r="AK94" s="86"/>
      <c r="AL94" s="86"/>
      <c r="AM94" s="94"/>
      <c r="AN94" s="156" t="e">
        <f>AVERAGE(AN46:AN49)</f>
        <v>#VALUE!</v>
      </c>
      <c r="AO94" s="156" t="e">
        <f t="shared" ref="AO94:AY94" si="206">AVERAGE(AO46:AO49)</f>
        <v>#VALUE!</v>
      </c>
      <c r="AP94" s="156" t="e">
        <f t="shared" si="206"/>
        <v>#VALUE!</v>
      </c>
      <c r="AQ94" s="156" t="e">
        <f t="shared" si="206"/>
        <v>#VALUE!</v>
      </c>
      <c r="AR94" s="156" t="e">
        <f t="shared" si="206"/>
        <v>#VALUE!</v>
      </c>
      <c r="AS94" s="156" t="e">
        <f t="shared" si="206"/>
        <v>#VALUE!</v>
      </c>
      <c r="AT94" s="156" t="e">
        <f t="shared" si="206"/>
        <v>#VALUE!</v>
      </c>
      <c r="AU94" s="156" t="e">
        <f t="shared" si="206"/>
        <v>#VALUE!</v>
      </c>
      <c r="AV94" s="156" t="e">
        <f t="shared" si="206"/>
        <v>#VALUE!</v>
      </c>
      <c r="AW94" s="156" t="e">
        <f t="shared" si="206"/>
        <v>#VALUE!</v>
      </c>
      <c r="AX94" s="156" t="e">
        <f t="shared" si="206"/>
        <v>#VALUE!</v>
      </c>
      <c r="AY94" s="156" t="e">
        <f t="shared" si="206"/>
        <v>#VALUE!</v>
      </c>
      <c r="AZ94" s="94"/>
      <c r="BA94" s="86"/>
      <c r="BB94" s="86"/>
      <c r="BC94" s="86"/>
      <c r="BD94" s="86"/>
      <c r="BE94" s="86"/>
      <c r="BF94" s="94"/>
      <c r="BG94" s="156" t="e">
        <f>AVERAGE(BG46:BG49)</f>
        <v>#VALUE!</v>
      </c>
      <c r="BH94" s="156" t="e">
        <f t="shared" ref="BH94:BR94" si="207">AVERAGE(BH46:BH49)</f>
        <v>#VALUE!</v>
      </c>
      <c r="BI94" s="156" t="e">
        <f t="shared" si="207"/>
        <v>#VALUE!</v>
      </c>
      <c r="BJ94" s="156" t="e">
        <f t="shared" si="207"/>
        <v>#VALUE!</v>
      </c>
      <c r="BK94" s="156" t="e">
        <f t="shared" si="207"/>
        <v>#VALUE!</v>
      </c>
      <c r="BL94" s="156" t="e">
        <f t="shared" si="207"/>
        <v>#VALUE!</v>
      </c>
      <c r="BM94" s="156" t="e">
        <f t="shared" si="207"/>
        <v>#VALUE!</v>
      </c>
      <c r="BN94" s="156" t="e">
        <f t="shared" si="207"/>
        <v>#VALUE!</v>
      </c>
      <c r="BO94" s="156" t="e">
        <f t="shared" si="207"/>
        <v>#VALUE!</v>
      </c>
      <c r="BP94" s="156" t="e">
        <f t="shared" si="207"/>
        <v>#VALUE!</v>
      </c>
      <c r="BQ94" s="156" t="e">
        <f t="shared" si="207"/>
        <v>#VALUE!</v>
      </c>
      <c r="BR94" s="156" t="e">
        <f t="shared" si="207"/>
        <v>#VALUE!</v>
      </c>
      <c r="BS94" s="94"/>
      <c r="BT94" s="86"/>
      <c r="BU94" s="86"/>
      <c r="BV94" s="86"/>
      <c r="BW94" s="86"/>
      <c r="BX94" s="86"/>
      <c r="BY94" s="94"/>
      <c r="BZ94" s="156" t="e">
        <f>AVERAGE(BZ46:BZ49)</f>
        <v>#VALUE!</v>
      </c>
      <c r="CA94" s="156" t="e">
        <f t="shared" ref="CA94:CK94" si="208">AVERAGE(CA46:CA49)</f>
        <v>#VALUE!</v>
      </c>
      <c r="CB94" s="156" t="e">
        <f t="shared" si="208"/>
        <v>#VALUE!</v>
      </c>
      <c r="CC94" s="156" t="e">
        <f t="shared" si="208"/>
        <v>#VALUE!</v>
      </c>
      <c r="CD94" s="156" t="e">
        <f t="shared" si="208"/>
        <v>#VALUE!</v>
      </c>
      <c r="CE94" s="156" t="e">
        <f t="shared" si="208"/>
        <v>#VALUE!</v>
      </c>
      <c r="CF94" s="156" t="e">
        <f t="shared" si="208"/>
        <v>#VALUE!</v>
      </c>
      <c r="CG94" s="156" t="e">
        <f t="shared" si="208"/>
        <v>#VALUE!</v>
      </c>
      <c r="CH94" s="156" t="e">
        <f t="shared" si="208"/>
        <v>#VALUE!</v>
      </c>
      <c r="CI94" s="156" t="e">
        <f t="shared" si="208"/>
        <v>#VALUE!</v>
      </c>
      <c r="CJ94" s="156" t="e">
        <f t="shared" si="208"/>
        <v>#VALUE!</v>
      </c>
      <c r="CK94" s="156" t="e">
        <f t="shared" si="208"/>
        <v>#VALUE!</v>
      </c>
      <c r="CL94" s="94"/>
      <c r="CM94" s="86"/>
      <c r="CN94" s="86"/>
      <c r="CO94" s="86"/>
      <c r="CP94" s="86"/>
      <c r="CQ94" s="86"/>
      <c r="CR94" s="94"/>
      <c r="CS94" s="156" t="e">
        <f>AVERAGE(CS46:CS49)</f>
        <v>#VALUE!</v>
      </c>
      <c r="CT94" s="156" t="e">
        <f t="shared" ref="CT94:DD94" si="209">AVERAGE(CT46:CT49)</f>
        <v>#VALUE!</v>
      </c>
      <c r="CU94" s="156" t="e">
        <f t="shared" si="209"/>
        <v>#VALUE!</v>
      </c>
      <c r="CV94" s="156" t="e">
        <f t="shared" si="209"/>
        <v>#VALUE!</v>
      </c>
      <c r="CW94" s="156" t="e">
        <f t="shared" si="209"/>
        <v>#VALUE!</v>
      </c>
      <c r="CX94" s="156" t="e">
        <f t="shared" si="209"/>
        <v>#VALUE!</v>
      </c>
      <c r="CY94" s="156" t="e">
        <f t="shared" si="209"/>
        <v>#VALUE!</v>
      </c>
      <c r="CZ94" s="156" t="e">
        <f t="shared" si="209"/>
        <v>#VALUE!</v>
      </c>
      <c r="DA94" s="156" t="e">
        <f t="shared" si="209"/>
        <v>#VALUE!</v>
      </c>
      <c r="DB94" s="156" t="e">
        <f t="shared" si="209"/>
        <v>#VALUE!</v>
      </c>
      <c r="DC94" s="156" t="e">
        <f t="shared" si="209"/>
        <v>#VALUE!</v>
      </c>
      <c r="DD94" s="156" t="e">
        <f t="shared" si="209"/>
        <v>#VALUE!</v>
      </c>
      <c r="DE94" s="94"/>
      <c r="DF94" s="86"/>
      <c r="DG94" s="86"/>
      <c r="DH94" s="86"/>
      <c r="DI94" s="86"/>
      <c r="DJ94" s="86"/>
    </row>
    <row r="95" spans="1:114">
      <c r="A95" s="94"/>
      <c r="B95" s="156" t="e">
        <f>STDEV(B46:B49)</f>
        <v>#VALUE!</v>
      </c>
      <c r="C95" s="156" t="e">
        <f t="shared" ref="C95:M95" si="210">STDEV(C46:C49)</f>
        <v>#VALUE!</v>
      </c>
      <c r="D95" s="156" t="e">
        <f t="shared" si="210"/>
        <v>#VALUE!</v>
      </c>
      <c r="E95" s="156" t="e">
        <f t="shared" si="210"/>
        <v>#VALUE!</v>
      </c>
      <c r="F95" s="156" t="e">
        <f t="shared" si="210"/>
        <v>#VALUE!</v>
      </c>
      <c r="G95" s="156" t="e">
        <f t="shared" si="210"/>
        <v>#VALUE!</v>
      </c>
      <c r="H95" s="156" t="e">
        <f t="shared" si="210"/>
        <v>#VALUE!</v>
      </c>
      <c r="I95" s="156" t="e">
        <f t="shared" si="210"/>
        <v>#VALUE!</v>
      </c>
      <c r="J95" s="156" t="e">
        <f t="shared" si="210"/>
        <v>#VALUE!</v>
      </c>
      <c r="K95" s="156" t="e">
        <f t="shared" si="210"/>
        <v>#VALUE!</v>
      </c>
      <c r="L95" s="156" t="e">
        <f t="shared" si="210"/>
        <v>#VALUE!</v>
      </c>
      <c r="M95" s="156" t="e">
        <f t="shared" si="210"/>
        <v>#VALUE!</v>
      </c>
      <c r="N95" s="94"/>
      <c r="O95" s="86"/>
      <c r="P95" s="86"/>
      <c r="Q95" s="86"/>
      <c r="R95" s="86"/>
      <c r="S95" s="86"/>
      <c r="T95" s="94"/>
      <c r="U95" s="156" t="e">
        <f>STDEV(U46:U49)</f>
        <v>#VALUE!</v>
      </c>
      <c r="V95" s="156" t="e">
        <f t="shared" ref="V95:AF95" si="211">STDEV(V46:V49)</f>
        <v>#VALUE!</v>
      </c>
      <c r="W95" s="156" t="e">
        <f t="shared" si="211"/>
        <v>#VALUE!</v>
      </c>
      <c r="X95" s="156" t="e">
        <f t="shared" si="211"/>
        <v>#VALUE!</v>
      </c>
      <c r="Y95" s="156" t="e">
        <f t="shared" si="211"/>
        <v>#VALUE!</v>
      </c>
      <c r="Z95" s="156" t="e">
        <f t="shared" si="211"/>
        <v>#VALUE!</v>
      </c>
      <c r="AA95" s="156" t="e">
        <f t="shared" si="211"/>
        <v>#VALUE!</v>
      </c>
      <c r="AB95" s="156" t="e">
        <f t="shared" si="211"/>
        <v>#VALUE!</v>
      </c>
      <c r="AC95" s="156" t="e">
        <f t="shared" si="211"/>
        <v>#VALUE!</v>
      </c>
      <c r="AD95" s="156" t="e">
        <f t="shared" si="211"/>
        <v>#VALUE!</v>
      </c>
      <c r="AE95" s="156" t="e">
        <f t="shared" si="211"/>
        <v>#VALUE!</v>
      </c>
      <c r="AF95" s="156" t="e">
        <f t="shared" si="211"/>
        <v>#VALUE!</v>
      </c>
      <c r="AG95" s="94"/>
      <c r="AH95" s="86"/>
      <c r="AI95" s="86"/>
      <c r="AJ95" s="86"/>
      <c r="AK95" s="86"/>
      <c r="AL95" s="86"/>
      <c r="AM95" s="94"/>
      <c r="AN95" s="156" t="e">
        <f>STDEV(AN46:AN49)</f>
        <v>#VALUE!</v>
      </c>
      <c r="AO95" s="156" t="e">
        <f t="shared" ref="AO95:AY95" si="212">STDEV(AO46:AO49)</f>
        <v>#VALUE!</v>
      </c>
      <c r="AP95" s="156" t="e">
        <f t="shared" si="212"/>
        <v>#VALUE!</v>
      </c>
      <c r="AQ95" s="156" t="e">
        <f t="shared" si="212"/>
        <v>#VALUE!</v>
      </c>
      <c r="AR95" s="156" t="e">
        <f t="shared" si="212"/>
        <v>#VALUE!</v>
      </c>
      <c r="AS95" s="156" t="e">
        <f t="shared" si="212"/>
        <v>#VALUE!</v>
      </c>
      <c r="AT95" s="156" t="e">
        <f t="shared" si="212"/>
        <v>#VALUE!</v>
      </c>
      <c r="AU95" s="156" t="e">
        <f t="shared" si="212"/>
        <v>#VALUE!</v>
      </c>
      <c r="AV95" s="156" t="e">
        <f t="shared" si="212"/>
        <v>#VALUE!</v>
      </c>
      <c r="AW95" s="156" t="e">
        <f t="shared" si="212"/>
        <v>#VALUE!</v>
      </c>
      <c r="AX95" s="156" t="e">
        <f t="shared" si="212"/>
        <v>#VALUE!</v>
      </c>
      <c r="AY95" s="156" t="e">
        <f t="shared" si="212"/>
        <v>#VALUE!</v>
      </c>
      <c r="AZ95" s="94"/>
      <c r="BA95" s="86"/>
      <c r="BB95" s="86"/>
      <c r="BC95" s="86"/>
      <c r="BD95" s="86"/>
      <c r="BE95" s="86"/>
      <c r="BF95" s="94"/>
      <c r="BG95" s="156" t="e">
        <f>STDEV(BG46:BG49)</f>
        <v>#VALUE!</v>
      </c>
      <c r="BH95" s="156" t="e">
        <f t="shared" ref="BH95:BR95" si="213">STDEV(BH46:BH49)</f>
        <v>#VALUE!</v>
      </c>
      <c r="BI95" s="156" t="e">
        <f t="shared" si="213"/>
        <v>#VALUE!</v>
      </c>
      <c r="BJ95" s="156" t="e">
        <f t="shared" si="213"/>
        <v>#VALUE!</v>
      </c>
      <c r="BK95" s="156" t="e">
        <f t="shared" si="213"/>
        <v>#VALUE!</v>
      </c>
      <c r="BL95" s="156" t="e">
        <f t="shared" si="213"/>
        <v>#VALUE!</v>
      </c>
      <c r="BM95" s="156" t="e">
        <f t="shared" si="213"/>
        <v>#VALUE!</v>
      </c>
      <c r="BN95" s="156" t="e">
        <f t="shared" si="213"/>
        <v>#VALUE!</v>
      </c>
      <c r="BO95" s="156" t="e">
        <f t="shared" si="213"/>
        <v>#VALUE!</v>
      </c>
      <c r="BP95" s="156" t="e">
        <f t="shared" si="213"/>
        <v>#VALUE!</v>
      </c>
      <c r="BQ95" s="156" t="e">
        <f t="shared" si="213"/>
        <v>#VALUE!</v>
      </c>
      <c r="BR95" s="156" t="e">
        <f t="shared" si="213"/>
        <v>#VALUE!</v>
      </c>
      <c r="BS95" s="94"/>
      <c r="BT95" s="86"/>
      <c r="BU95" s="86"/>
      <c r="BV95" s="86"/>
      <c r="BW95" s="86"/>
      <c r="BX95" s="86"/>
      <c r="BY95" s="94"/>
      <c r="BZ95" s="156" t="e">
        <f>STDEV(BZ46:BZ49)</f>
        <v>#VALUE!</v>
      </c>
      <c r="CA95" s="156" t="e">
        <f t="shared" ref="CA95:CK95" si="214">STDEV(CA46:CA49)</f>
        <v>#VALUE!</v>
      </c>
      <c r="CB95" s="156" t="e">
        <f t="shared" si="214"/>
        <v>#VALUE!</v>
      </c>
      <c r="CC95" s="156" t="e">
        <f t="shared" si="214"/>
        <v>#VALUE!</v>
      </c>
      <c r="CD95" s="156" t="e">
        <f t="shared" si="214"/>
        <v>#VALUE!</v>
      </c>
      <c r="CE95" s="156" t="e">
        <f t="shared" si="214"/>
        <v>#VALUE!</v>
      </c>
      <c r="CF95" s="156" t="e">
        <f t="shared" si="214"/>
        <v>#VALUE!</v>
      </c>
      <c r="CG95" s="156" t="e">
        <f t="shared" si="214"/>
        <v>#VALUE!</v>
      </c>
      <c r="CH95" s="156" t="e">
        <f t="shared" si="214"/>
        <v>#VALUE!</v>
      </c>
      <c r="CI95" s="156" t="e">
        <f t="shared" si="214"/>
        <v>#VALUE!</v>
      </c>
      <c r="CJ95" s="156" t="e">
        <f t="shared" si="214"/>
        <v>#VALUE!</v>
      </c>
      <c r="CK95" s="156" t="e">
        <f t="shared" si="214"/>
        <v>#VALUE!</v>
      </c>
      <c r="CL95" s="94"/>
      <c r="CM95" s="86"/>
      <c r="CN95" s="86"/>
      <c r="CO95" s="86"/>
      <c r="CP95" s="86"/>
      <c r="CQ95" s="86"/>
      <c r="CR95" s="94"/>
      <c r="CS95" s="156" t="e">
        <f>STDEV(CS46:CS49)</f>
        <v>#VALUE!</v>
      </c>
      <c r="CT95" s="156" t="e">
        <f t="shared" ref="CT95:DD95" si="215">STDEV(CT46:CT49)</f>
        <v>#VALUE!</v>
      </c>
      <c r="CU95" s="156" t="e">
        <f t="shared" si="215"/>
        <v>#VALUE!</v>
      </c>
      <c r="CV95" s="156" t="e">
        <f t="shared" si="215"/>
        <v>#VALUE!</v>
      </c>
      <c r="CW95" s="156" t="e">
        <f t="shared" si="215"/>
        <v>#VALUE!</v>
      </c>
      <c r="CX95" s="156" t="e">
        <f t="shared" si="215"/>
        <v>#VALUE!</v>
      </c>
      <c r="CY95" s="156" t="e">
        <f t="shared" si="215"/>
        <v>#VALUE!</v>
      </c>
      <c r="CZ95" s="156" t="e">
        <f t="shared" si="215"/>
        <v>#VALUE!</v>
      </c>
      <c r="DA95" s="156" t="e">
        <f t="shared" si="215"/>
        <v>#VALUE!</v>
      </c>
      <c r="DB95" s="156" t="e">
        <f t="shared" si="215"/>
        <v>#VALUE!</v>
      </c>
      <c r="DC95" s="156" t="e">
        <f t="shared" si="215"/>
        <v>#VALUE!</v>
      </c>
      <c r="DD95" s="156" t="e">
        <f t="shared" si="215"/>
        <v>#VALUE!</v>
      </c>
      <c r="DE95" s="94"/>
      <c r="DF95" s="86"/>
      <c r="DG95" s="86"/>
      <c r="DH95" s="86"/>
      <c r="DI95" s="86"/>
      <c r="DJ95" s="86"/>
    </row>
    <row r="96" spans="1:114">
      <c r="A96" s="94"/>
      <c r="B96" s="210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2"/>
      <c r="N96" s="94"/>
      <c r="O96" s="86"/>
      <c r="P96" s="86"/>
      <c r="Q96" s="86"/>
      <c r="R96" s="86"/>
      <c r="S96" s="86"/>
      <c r="T96" s="94"/>
      <c r="U96" s="210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2"/>
      <c r="AG96" s="94"/>
      <c r="AH96" s="86"/>
      <c r="AI96" s="86"/>
      <c r="AJ96" s="86"/>
      <c r="AK96" s="86"/>
      <c r="AL96" s="86"/>
      <c r="AM96" s="94"/>
      <c r="AN96" s="210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2"/>
      <c r="AZ96" s="94"/>
      <c r="BA96" s="86"/>
      <c r="BB96" s="86"/>
      <c r="BC96" s="86"/>
      <c r="BD96" s="86"/>
      <c r="BE96" s="86"/>
      <c r="BF96" s="94"/>
      <c r="BG96" s="210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2"/>
      <c r="BS96" s="94"/>
      <c r="BT96" s="86"/>
      <c r="BU96" s="86"/>
      <c r="BV96" s="86"/>
      <c r="BW96" s="86"/>
      <c r="BX96" s="86"/>
      <c r="BY96" s="94"/>
      <c r="BZ96" s="210"/>
      <c r="CA96" s="211"/>
      <c r="CB96" s="211"/>
      <c r="CC96" s="211"/>
      <c r="CD96" s="211"/>
      <c r="CE96" s="211"/>
      <c r="CF96" s="211"/>
      <c r="CG96" s="211"/>
      <c r="CH96" s="211"/>
      <c r="CI96" s="211"/>
      <c r="CJ96" s="211"/>
      <c r="CK96" s="212"/>
      <c r="CL96" s="94"/>
      <c r="CM96" s="86"/>
      <c r="CN96" s="86"/>
      <c r="CO96" s="86"/>
      <c r="CP96" s="86"/>
      <c r="CQ96" s="86"/>
      <c r="CR96" s="94"/>
      <c r="CS96" s="210"/>
      <c r="CT96" s="211"/>
      <c r="CU96" s="211"/>
      <c r="CV96" s="211"/>
      <c r="CW96" s="211"/>
      <c r="CX96" s="211"/>
      <c r="CY96" s="211"/>
      <c r="CZ96" s="211"/>
      <c r="DA96" s="211"/>
      <c r="DB96" s="211"/>
      <c r="DC96" s="211"/>
      <c r="DD96" s="212"/>
      <c r="DE96" s="94"/>
      <c r="DF96" s="86"/>
      <c r="DG96" s="86"/>
      <c r="DH96" s="86"/>
      <c r="DI96" s="86"/>
      <c r="DJ96" s="86"/>
    </row>
    <row r="97" spans="1:114">
      <c r="A97" s="94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94"/>
      <c r="O97" s="86"/>
      <c r="P97" s="86"/>
      <c r="Q97" s="86"/>
      <c r="R97" s="86"/>
      <c r="S97" s="86"/>
      <c r="T97" s="94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94"/>
      <c r="AH97" s="86"/>
      <c r="AI97" s="86"/>
      <c r="AJ97" s="86"/>
      <c r="AK97" s="86"/>
      <c r="AL97" s="86"/>
      <c r="AM97" s="94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94"/>
      <c r="BA97" s="86"/>
      <c r="BB97" s="86"/>
      <c r="BC97" s="86"/>
      <c r="BD97" s="86"/>
      <c r="BE97" s="86"/>
      <c r="BF97" s="94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94"/>
      <c r="BT97" s="86"/>
      <c r="BU97" s="86"/>
      <c r="BV97" s="86"/>
      <c r="BW97" s="86"/>
      <c r="BX97" s="86"/>
      <c r="BY97" s="94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94"/>
      <c r="CM97" s="86"/>
      <c r="CN97" s="86"/>
      <c r="CO97" s="86"/>
      <c r="CP97" s="86"/>
      <c r="CQ97" s="86"/>
      <c r="CR97" s="94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56"/>
      <c r="DD97" s="156"/>
      <c r="DE97" s="94"/>
      <c r="DF97" s="86"/>
      <c r="DG97" s="86"/>
      <c r="DH97" s="86"/>
      <c r="DI97" s="86"/>
      <c r="DJ97" s="86"/>
    </row>
    <row r="98" spans="1:114">
      <c r="A98" s="94" t="s">
        <v>237</v>
      </c>
      <c r="B98" s="94" t="e">
        <f>B90/$B$90</f>
        <v>#VALUE!</v>
      </c>
      <c r="C98" s="94" t="e">
        <f>C90/$B$90</f>
        <v>#VALUE!</v>
      </c>
      <c r="D98" s="94" t="str">
        <f>C101</f>
        <v/>
      </c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86"/>
      <c r="P98" s="86"/>
      <c r="Q98" s="86"/>
      <c r="R98" s="86"/>
      <c r="S98" s="86"/>
      <c r="T98" s="94" t="s">
        <v>237</v>
      </c>
      <c r="U98" s="94" t="e">
        <f>U90/$U$90</f>
        <v>#VALUE!</v>
      </c>
      <c r="V98" s="94" t="e">
        <f>V90/$U$90</f>
        <v>#VALUE!</v>
      </c>
      <c r="W98" s="94" t="str">
        <f>V101</f>
        <v/>
      </c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86"/>
      <c r="AI98" s="86"/>
      <c r="AJ98" s="86"/>
      <c r="AK98" s="86"/>
      <c r="AL98" s="86"/>
      <c r="AM98" s="94" t="s">
        <v>237</v>
      </c>
      <c r="AN98" s="94" t="e">
        <f>AN90/$AN$90</f>
        <v>#VALUE!</v>
      </c>
      <c r="AO98" s="94" t="e">
        <f>AO90/$AN$90</f>
        <v>#VALUE!</v>
      </c>
      <c r="AP98" s="94" t="str">
        <f>AO101</f>
        <v/>
      </c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86"/>
      <c r="BB98" s="86"/>
      <c r="BC98" s="86"/>
      <c r="BD98" s="86"/>
      <c r="BE98" s="86"/>
      <c r="BF98" s="94" t="s">
        <v>237</v>
      </c>
      <c r="BG98" s="94" t="e">
        <f>BG90/$BG$90</f>
        <v>#VALUE!</v>
      </c>
      <c r="BH98" s="94" t="e">
        <f>BH90/$BG$90</f>
        <v>#VALUE!</v>
      </c>
      <c r="BI98" s="94" t="str">
        <f>BH101</f>
        <v/>
      </c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86"/>
      <c r="BU98" s="86"/>
      <c r="BV98" s="86"/>
      <c r="BW98" s="86"/>
      <c r="BX98" s="86"/>
      <c r="BY98" s="94" t="s">
        <v>237</v>
      </c>
      <c r="BZ98" s="94" t="e">
        <f>BZ90/$BZ$90</f>
        <v>#VALUE!</v>
      </c>
      <c r="CA98" s="94" t="e">
        <f>CA90/$BZ$90</f>
        <v>#VALUE!</v>
      </c>
      <c r="CB98" s="94" t="str">
        <f>CA101</f>
        <v/>
      </c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86"/>
      <c r="CN98" s="86"/>
      <c r="CO98" s="86"/>
      <c r="CP98" s="86"/>
      <c r="CQ98" s="86"/>
      <c r="CR98" s="94" t="s">
        <v>237</v>
      </c>
      <c r="CS98" s="94" t="e">
        <f>CS90/$CS$90</f>
        <v>#VALUE!</v>
      </c>
      <c r="CT98" s="94" t="e">
        <f>CT90/$CS$90</f>
        <v>#VALUE!</v>
      </c>
      <c r="CU98" s="94" t="str">
        <f>CT101</f>
        <v/>
      </c>
      <c r="CV98" s="94"/>
      <c r="CW98" s="94"/>
      <c r="CX98" s="94"/>
      <c r="CY98" s="94"/>
      <c r="CZ98" s="94"/>
      <c r="DA98" s="94"/>
      <c r="DB98" s="94"/>
      <c r="DC98" s="94"/>
      <c r="DD98" s="94"/>
      <c r="DE98" s="94"/>
      <c r="DF98" s="86"/>
      <c r="DG98" s="86"/>
      <c r="DH98" s="86"/>
      <c r="DI98" s="86"/>
      <c r="DJ98" s="86"/>
    </row>
    <row r="99" spans="1:114">
      <c r="A99" s="94"/>
      <c r="B99" s="94" t="e">
        <f>B94/$B$94</f>
        <v>#VALUE!</v>
      </c>
      <c r="C99" s="94" t="e">
        <f>C94/$B$94</f>
        <v>#VALUE!</v>
      </c>
      <c r="D99" s="94">
        <f>C104</f>
        <v>0</v>
      </c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86"/>
      <c r="P99" s="86"/>
      <c r="Q99" s="86"/>
      <c r="R99" s="86"/>
      <c r="S99" s="86"/>
      <c r="T99" s="94"/>
      <c r="U99" s="94" t="e">
        <f>U94/$U$94</f>
        <v>#VALUE!</v>
      </c>
      <c r="V99" s="94" t="e">
        <f>V94/$U$94</f>
        <v>#VALUE!</v>
      </c>
      <c r="W99" s="94">
        <f>V104</f>
        <v>0</v>
      </c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86"/>
      <c r="AI99" s="86"/>
      <c r="AJ99" s="86"/>
      <c r="AK99" s="86"/>
      <c r="AL99" s="86"/>
      <c r="AM99" s="94"/>
      <c r="AN99" s="94" t="e">
        <f>AN94/$AN$94</f>
        <v>#VALUE!</v>
      </c>
      <c r="AO99" s="94" t="e">
        <f>AO94/$AN$94</f>
        <v>#VALUE!</v>
      </c>
      <c r="AP99" s="94">
        <f>AO104</f>
        <v>0</v>
      </c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86"/>
      <c r="BB99" s="86"/>
      <c r="BC99" s="86"/>
      <c r="BD99" s="86"/>
      <c r="BE99" s="86"/>
      <c r="BF99" s="94"/>
      <c r="BG99" s="94" t="e">
        <f>BG94/$BG$94</f>
        <v>#VALUE!</v>
      </c>
      <c r="BH99" s="94" t="e">
        <f>BH94/$BG$94</f>
        <v>#VALUE!</v>
      </c>
      <c r="BI99" s="94">
        <f>BH104</f>
        <v>0</v>
      </c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86"/>
      <c r="BU99" s="86"/>
      <c r="BV99" s="86"/>
      <c r="BW99" s="86"/>
      <c r="BX99" s="86"/>
      <c r="BY99" s="94"/>
      <c r="BZ99" s="94" t="e">
        <f>BZ94/$BZ$94</f>
        <v>#VALUE!</v>
      </c>
      <c r="CA99" s="94" t="e">
        <f>CA94/$BZ$94</f>
        <v>#VALUE!</v>
      </c>
      <c r="CB99" s="94">
        <f>CA104</f>
        <v>0</v>
      </c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86"/>
      <c r="CN99" s="86"/>
      <c r="CO99" s="86"/>
      <c r="CP99" s="86"/>
      <c r="CQ99" s="86"/>
      <c r="CR99" s="94"/>
      <c r="CS99" s="94" t="e">
        <f>CS94/$CS$94</f>
        <v>#VALUE!</v>
      </c>
      <c r="CT99" s="94" t="e">
        <f>CT94/$CS$94</f>
        <v>#VALUE!</v>
      </c>
      <c r="CU99" s="94">
        <f>CT104</f>
        <v>0</v>
      </c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86"/>
      <c r="DG99" s="86"/>
      <c r="DH99" s="86"/>
      <c r="DI99" s="86"/>
      <c r="DJ99" s="86"/>
    </row>
    <row r="100" spans="1:114">
      <c r="A100" s="94" t="s">
        <v>110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86"/>
      <c r="P100" s="86"/>
      <c r="Q100" s="86"/>
      <c r="R100" s="86"/>
      <c r="S100" s="86"/>
      <c r="T100" s="94" t="s">
        <v>110</v>
      </c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86"/>
      <c r="AI100" s="86"/>
      <c r="AJ100" s="86"/>
      <c r="AK100" s="86"/>
      <c r="AL100" s="86"/>
      <c r="AM100" s="94" t="s">
        <v>110</v>
      </c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86"/>
      <c r="BB100" s="86"/>
      <c r="BC100" s="86"/>
      <c r="BD100" s="86"/>
      <c r="BE100" s="86"/>
      <c r="BF100" s="94" t="s">
        <v>110</v>
      </c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86"/>
      <c r="BU100" s="86"/>
      <c r="BV100" s="86"/>
      <c r="BW100" s="86"/>
      <c r="BX100" s="86"/>
      <c r="BY100" s="94" t="s">
        <v>110</v>
      </c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86"/>
      <c r="CN100" s="86"/>
      <c r="CO100" s="86"/>
      <c r="CP100" s="86"/>
      <c r="CQ100" s="86"/>
      <c r="CR100" s="94" t="s">
        <v>110</v>
      </c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86"/>
      <c r="DG100" s="86"/>
      <c r="DH100" s="86"/>
      <c r="DI100" s="86"/>
      <c r="DJ100" s="86"/>
    </row>
    <row r="101" spans="1:114">
      <c r="B101" s="94" t="str">
        <f>IF(DataInput!B10="","","cont")</f>
        <v/>
      </c>
      <c r="C101" s="94" t="str">
        <f>IF(DataInput!B10="","",FaceSheet!O17)</f>
        <v/>
      </c>
      <c r="D101" s="265" t="str">
        <f>IF(DataInput!B10="","",E101/2)</f>
        <v/>
      </c>
      <c r="E101" s="265" t="str">
        <f>IF(DataInput!B10="","",F101/2)</f>
        <v/>
      </c>
      <c r="F101" s="265" t="str">
        <f>IF(DataInput!B10="","",G101/2)</f>
        <v/>
      </c>
      <c r="G101" s="265" t="str">
        <f>IF(DataInput!B10="","",H101/2)</f>
        <v/>
      </c>
      <c r="H101" s="265" t="str">
        <f>IF(DataInput!B10="","",I101/2)</f>
        <v/>
      </c>
      <c r="I101" s="265" t="str">
        <f>IF(DataInput!B10="","",J101/2)</f>
        <v/>
      </c>
      <c r="J101" s="265" t="str">
        <f>IF(DataInput!B10="","",K101/2)</f>
        <v/>
      </c>
      <c r="K101" s="265" t="str">
        <f>IF(DataInput!B10="","",L101/2)</f>
        <v/>
      </c>
      <c r="L101" s="265" t="str">
        <f>IF(DataInput!B10="","",M101/2)</f>
        <v/>
      </c>
      <c r="M101" s="265" t="str">
        <f>IF(DataInput!B10="","",IF(FaceSheet!O17="ddw",FaceSheet!K17*1000/50,FaceSheet!K17))</f>
        <v/>
      </c>
      <c r="N101" s="94" t="s">
        <v>59</v>
      </c>
      <c r="O101" s="86"/>
      <c r="P101" s="86"/>
      <c r="Q101" s="86"/>
      <c r="R101" s="86"/>
      <c r="S101" s="86"/>
      <c r="U101" s="94" t="str">
        <f>IF(DataInput!U10="","","cont")</f>
        <v/>
      </c>
      <c r="V101" s="94" t="str">
        <f>IF(DataInput!U10="","",FaceSheet!O47)</f>
        <v/>
      </c>
      <c r="W101" s="265" t="str">
        <f>IF(DataInput!U10="","",X101/2)</f>
        <v/>
      </c>
      <c r="X101" s="265" t="str">
        <f>IF(DataInput!U10="","",Y101/2)</f>
        <v/>
      </c>
      <c r="Y101" s="265" t="str">
        <f>IF(DataInput!U10="","",Z101/2)</f>
        <v/>
      </c>
      <c r="Z101" s="265" t="str">
        <f>IF(DataInput!U10="","",AA101/2)</f>
        <v/>
      </c>
      <c r="AA101" s="265" t="str">
        <f>IF(DataInput!U10="","",AB101/2)</f>
        <v/>
      </c>
      <c r="AB101" s="265" t="str">
        <f>IF(DataInput!U10="","",AC101/2)</f>
        <v/>
      </c>
      <c r="AC101" s="265" t="str">
        <f>IF(DataInput!U10="","",AD101/2)</f>
        <v/>
      </c>
      <c r="AD101" s="265" t="str">
        <f>IF(DataInput!U10="","",AE101/2)</f>
        <v/>
      </c>
      <c r="AE101" s="265" t="str">
        <f>IF(DataInput!U10="","",AF101/2)</f>
        <v/>
      </c>
      <c r="AF101" s="265" t="str">
        <f>IF(DataInput!U10="","",IF(FaceSheet!O47="ddw",FaceSheet!K47*1000/50,FaceSheet!K47))</f>
        <v/>
      </c>
      <c r="AG101" s="94" t="s">
        <v>59</v>
      </c>
      <c r="AH101" s="86"/>
      <c r="AI101" s="86"/>
      <c r="AJ101" s="86"/>
      <c r="AK101" s="86"/>
      <c r="AL101" s="86"/>
      <c r="AN101" s="94" t="str">
        <f>IF(DataInput!AN10="","","cont")</f>
        <v/>
      </c>
      <c r="AO101" s="94" t="str">
        <f>IF(DataInput!AN10="","",FaceSheet!O77)</f>
        <v/>
      </c>
      <c r="AP101" s="265" t="str">
        <f>IF(DataInput!AN10="","",AQ101/2)</f>
        <v/>
      </c>
      <c r="AQ101" s="265" t="str">
        <f>IF(DataInput!AN10="","",AR101/2)</f>
        <v/>
      </c>
      <c r="AR101" s="265" t="str">
        <f>IF(DataInput!AN10="","",AS101/2)</f>
        <v/>
      </c>
      <c r="AS101" s="265" t="str">
        <f>IF(DataInput!AN10="","",AT101/2)</f>
        <v/>
      </c>
      <c r="AT101" s="265" t="str">
        <f>IF(DataInput!AN10="","",AU101/2)</f>
        <v/>
      </c>
      <c r="AU101" s="265" t="str">
        <f>IF(DataInput!AN10="","",AV101/2)</f>
        <v/>
      </c>
      <c r="AV101" s="265" t="str">
        <f>IF(DataInput!AN10="","",AW101/2)</f>
        <v/>
      </c>
      <c r="AW101" s="265" t="str">
        <f>IF(DataInput!AN10="","",AX101/2)</f>
        <v/>
      </c>
      <c r="AX101" s="265" t="str">
        <f>IF(DataInput!AN10="","",AY101/2)</f>
        <v/>
      </c>
      <c r="AY101" s="265" t="str">
        <f>IF(DataInput!AN10="","",IF(FaceSheet!O77="ddw",FaceSheet!K77*1000/50,FaceSheet!K77))</f>
        <v/>
      </c>
      <c r="AZ101" s="94" t="s">
        <v>59</v>
      </c>
      <c r="BA101" s="86"/>
      <c r="BB101" s="86"/>
      <c r="BC101" s="86"/>
      <c r="BD101" s="86"/>
      <c r="BE101" s="86"/>
      <c r="BG101" s="94" t="str">
        <f>IF(DataInput!BG10="","","cont")</f>
        <v/>
      </c>
      <c r="BH101" s="94" t="str">
        <f>IF(DataInput!BG10="","",FaceSheet!O107)</f>
        <v/>
      </c>
      <c r="BI101" s="265" t="str">
        <f>IF(DataInput!BG10="","",BJ101/2)</f>
        <v/>
      </c>
      <c r="BJ101" s="265" t="str">
        <f>IF(DataInput!BG10="","",BK101/2)</f>
        <v/>
      </c>
      <c r="BK101" s="265" t="str">
        <f>IF(DataInput!BG10="","",BL101/2)</f>
        <v/>
      </c>
      <c r="BL101" s="265" t="str">
        <f>IF(DataInput!BG10="","",BM101/2)</f>
        <v/>
      </c>
      <c r="BM101" s="265" t="str">
        <f>IF(DataInput!BG10="","",BN101/2)</f>
        <v/>
      </c>
      <c r="BN101" s="265" t="str">
        <f>IF(DataInput!BG10="","",BO101/2)</f>
        <v/>
      </c>
      <c r="BO101" s="265" t="str">
        <f>IF(DataInput!BG10="","",BP101/2)</f>
        <v/>
      </c>
      <c r="BP101" s="265" t="str">
        <f>IF(DataInput!BG10="","",BQ101/2)</f>
        <v/>
      </c>
      <c r="BQ101" s="265" t="str">
        <f>IF(DataInput!BG10="","",BR101/2)</f>
        <v/>
      </c>
      <c r="BR101" s="265" t="str">
        <f>IF(DataInput!BG10="","",IF(FaceSheet!O107="ddw",FaceSheet!K107*1000/50,FaceSheet!K107))</f>
        <v/>
      </c>
      <c r="BS101" s="94" t="s">
        <v>59</v>
      </c>
      <c r="BT101" s="86"/>
      <c r="BU101" s="86"/>
      <c r="BV101" s="86"/>
      <c r="BW101" s="86"/>
      <c r="BX101" s="86"/>
      <c r="BZ101" s="94" t="str">
        <f>IF(DataInput!BZ10="","","cont")</f>
        <v/>
      </c>
      <c r="CA101" s="94" t="str">
        <f>IF(DataInput!BZ10="","",FaceSheet!O137)</f>
        <v/>
      </c>
      <c r="CB101" s="265" t="str">
        <f>IF(DataInput!BZ10="","",CC101/2)</f>
        <v/>
      </c>
      <c r="CC101" s="265" t="str">
        <f>IF(DataInput!BZ10="","",CD101/2)</f>
        <v/>
      </c>
      <c r="CD101" s="265" t="str">
        <f>IF(DataInput!BZ10="","",CE101/2)</f>
        <v/>
      </c>
      <c r="CE101" s="265" t="str">
        <f>IF(DataInput!BZ10="","",CF101/2)</f>
        <v/>
      </c>
      <c r="CF101" s="265" t="str">
        <f>IF(DataInput!BZ10="","",CG101/2)</f>
        <v/>
      </c>
      <c r="CG101" s="265" t="str">
        <f>IF(DataInput!BZ10="","",CH101/2)</f>
        <v/>
      </c>
      <c r="CH101" s="265" t="str">
        <f>IF(DataInput!BZ10="","",CI101/2)</f>
        <v/>
      </c>
      <c r="CI101" s="265" t="str">
        <f>IF(DataInput!BZ10="","",CJ101/2)</f>
        <v/>
      </c>
      <c r="CJ101" s="265" t="str">
        <f>IF(DataInput!BZ10="","",CK101/2)</f>
        <v/>
      </c>
      <c r="CK101" s="265" t="str">
        <f>IF(DataInput!BZ10="","",IF(FaceSheet!O137="ddw",FaceSheet!K137*1000/50,FaceSheet!K137))</f>
        <v/>
      </c>
      <c r="CL101" s="94" t="s">
        <v>59</v>
      </c>
      <c r="CM101" s="86"/>
      <c r="CN101" s="86"/>
      <c r="CO101" s="86"/>
      <c r="CP101" s="86"/>
      <c r="CQ101" s="86"/>
      <c r="CS101" s="94" t="str">
        <f>IF(DataInput!CS10="","","cont")</f>
        <v/>
      </c>
      <c r="CT101" s="94" t="str">
        <f>IF(DataInput!CS10="","",FaceSheet!O167)</f>
        <v/>
      </c>
      <c r="CU101" s="265" t="str">
        <f>IF(DataInput!CS10="","",CV101/2)</f>
        <v/>
      </c>
      <c r="CV101" s="265" t="str">
        <f>IF(DataInput!CS10="","",CW101/2)</f>
        <v/>
      </c>
      <c r="CW101" s="265" t="str">
        <f>IF(DataInput!CS10="","",CX101/2)</f>
        <v/>
      </c>
      <c r="CX101" s="265" t="str">
        <f>IF(DataInput!CS10="","",CY101/2)</f>
        <v/>
      </c>
      <c r="CY101" s="265" t="str">
        <f>IF(DataInput!CS10="","",CZ101/2)</f>
        <v/>
      </c>
      <c r="CZ101" s="265" t="str">
        <f>IF(DataInput!CS10="","",DA101/2)</f>
        <v/>
      </c>
      <c r="DA101" s="265" t="str">
        <f>IF(DataInput!CS10="","",DB101/2)</f>
        <v/>
      </c>
      <c r="DB101" s="265" t="str">
        <f>IF(DataInput!CS10="","",DC101/2)</f>
        <v/>
      </c>
      <c r="DC101" s="265" t="str">
        <f>IF(DataInput!CS10="","",DD101/2)</f>
        <v/>
      </c>
      <c r="DD101" s="265" t="str">
        <f>IF(DataInput!CS10="","",IF(FaceSheet!O167="ddw",FaceSheet!K167*1000/50,FaceSheet!K167))</f>
        <v/>
      </c>
      <c r="DE101" s="94" t="s">
        <v>59</v>
      </c>
      <c r="DF101" s="86"/>
      <c r="DG101" s="86"/>
      <c r="DH101" s="86"/>
      <c r="DI101" s="86"/>
      <c r="DJ101" s="86"/>
    </row>
    <row r="102" spans="1:114" ht="15">
      <c r="A102" s="94"/>
      <c r="B102" s="94"/>
      <c r="C102" s="227" t="str">
        <f>IF(DataInput!B10="","",C74)</f>
        <v/>
      </c>
      <c r="D102" s="227" t="str">
        <f>IF(DataInput!B10="","",D74)</f>
        <v/>
      </c>
      <c r="E102" s="227" t="str">
        <f>IF(DataInput!B10="","",E74)</f>
        <v/>
      </c>
      <c r="F102" s="227" t="str">
        <f>IF(DataInput!B10="","",F74)</f>
        <v/>
      </c>
      <c r="G102" s="227" t="str">
        <f>IF(DataInput!B10="","",G74)</f>
        <v/>
      </c>
      <c r="H102" s="227" t="str">
        <f>IF(DataInput!B10="","",H74)</f>
        <v/>
      </c>
      <c r="I102" s="227" t="str">
        <f>IF(DataInput!B10="","",I74)</f>
        <v/>
      </c>
      <c r="J102" s="227" t="str">
        <f>IF(DataInput!B10="","",J74)</f>
        <v/>
      </c>
      <c r="K102" s="227" t="str">
        <f>IF(DataInput!B10="","",K74)</f>
        <v/>
      </c>
      <c r="L102" s="227" t="str">
        <f>IF(DataInput!B10="","",L74)</f>
        <v/>
      </c>
      <c r="M102" s="227" t="str">
        <f>IF(DataInput!B10="","",M74)</f>
        <v/>
      </c>
      <c r="N102" s="94"/>
      <c r="O102" s="86"/>
      <c r="P102" s="86"/>
      <c r="Q102" s="86"/>
      <c r="R102" s="86"/>
      <c r="S102" s="86"/>
      <c r="T102" s="94"/>
      <c r="U102" s="94"/>
      <c r="V102" s="227" t="str">
        <f>IF(DataInput!U10="","",V74)</f>
        <v/>
      </c>
      <c r="W102" s="227" t="str">
        <f>IF(DataInput!U10="","",W74)</f>
        <v/>
      </c>
      <c r="X102" s="227" t="str">
        <f>IF(DataInput!U10="","",X74)</f>
        <v/>
      </c>
      <c r="Y102" s="227" t="str">
        <f>IF(DataInput!U10="","",Y74)</f>
        <v/>
      </c>
      <c r="Z102" s="227" t="str">
        <f>IF(DataInput!U10="","",Z74)</f>
        <v/>
      </c>
      <c r="AA102" s="227" t="str">
        <f>IF(DataInput!U10="","",AA74)</f>
        <v/>
      </c>
      <c r="AB102" s="227" t="str">
        <f>IF(DataInput!U10="","",AB74)</f>
        <v/>
      </c>
      <c r="AC102" s="227" t="str">
        <f>IF(DataInput!U10="","",AC74)</f>
        <v/>
      </c>
      <c r="AD102" s="227" t="str">
        <f>IF(DataInput!U10="","",AD74)</f>
        <v/>
      </c>
      <c r="AE102" s="227" t="str">
        <f>IF(DataInput!U10="","",AE74)</f>
        <v/>
      </c>
      <c r="AF102" s="227" t="str">
        <f>IF(DataInput!U10="","",AF74)</f>
        <v/>
      </c>
      <c r="AG102" s="94"/>
      <c r="AH102" s="86"/>
      <c r="AI102" s="86"/>
      <c r="AJ102" s="86"/>
      <c r="AK102" s="86"/>
      <c r="AL102" s="86"/>
      <c r="AM102" s="94"/>
      <c r="AN102" s="94"/>
      <c r="AO102" s="227" t="str">
        <f>IF(DataInput!AN10="","",AO74)</f>
        <v/>
      </c>
      <c r="AP102" s="227" t="str">
        <f>IF(DataInput!AN10="","",AP74)</f>
        <v/>
      </c>
      <c r="AQ102" s="227" t="str">
        <f>IF(DataInput!AN10="","",AQ74)</f>
        <v/>
      </c>
      <c r="AR102" s="227" t="str">
        <f>IF(DataInput!AN10="","",AR74)</f>
        <v/>
      </c>
      <c r="AS102" s="227" t="str">
        <f>IF(DataInput!AN10="","",AS74)</f>
        <v/>
      </c>
      <c r="AT102" s="227" t="str">
        <f>IF(DataInput!AN10="","",AT74)</f>
        <v/>
      </c>
      <c r="AU102" s="227" t="str">
        <f>IF(DataInput!AN10="","",AU74)</f>
        <v/>
      </c>
      <c r="AV102" s="227" t="str">
        <f>IF(DataInput!AN10="","",AV74)</f>
        <v/>
      </c>
      <c r="AW102" s="227" t="str">
        <f>IF(DataInput!AN10="","",AW74)</f>
        <v/>
      </c>
      <c r="AX102" s="227" t="str">
        <f>IF(DataInput!AN10="","",AX74)</f>
        <v/>
      </c>
      <c r="AY102" s="227" t="str">
        <f>IF(DataInput!AN10="","",AY74)</f>
        <v/>
      </c>
      <c r="AZ102" s="94"/>
      <c r="BA102" s="86"/>
      <c r="BB102" s="86"/>
      <c r="BC102" s="86"/>
      <c r="BD102" s="86"/>
      <c r="BE102" s="86"/>
      <c r="BF102" s="94"/>
      <c r="BG102" s="94"/>
      <c r="BH102" s="227" t="str">
        <f>IF(DataInput!BG10="","",BH74)</f>
        <v/>
      </c>
      <c r="BI102" s="227" t="str">
        <f>IF(DataInput!BG10="","",BI74)</f>
        <v/>
      </c>
      <c r="BJ102" s="227" t="str">
        <f>IF(DataInput!BG10="","",BJ74)</f>
        <v/>
      </c>
      <c r="BK102" s="227" t="str">
        <f>IF(DataInput!BG10="","",BK74)</f>
        <v/>
      </c>
      <c r="BL102" s="227" t="str">
        <f>IF(DataInput!BG10="","",BL74)</f>
        <v/>
      </c>
      <c r="BM102" s="227" t="str">
        <f>IF(DataInput!BG10="","",BM74)</f>
        <v/>
      </c>
      <c r="BN102" s="227" t="str">
        <f>IF(DataInput!BG10="","",BN74)</f>
        <v/>
      </c>
      <c r="BO102" s="227" t="str">
        <f>IF(DataInput!BG10="","",BO74)</f>
        <v/>
      </c>
      <c r="BP102" s="227" t="str">
        <f>IF(DataInput!BG10="","",BP74)</f>
        <v/>
      </c>
      <c r="BQ102" s="227" t="str">
        <f>IF(DataInput!BG10="","",BQ74)</f>
        <v/>
      </c>
      <c r="BR102" s="227" t="str">
        <f>IF(DataInput!BG10="","",BR74)</f>
        <v/>
      </c>
      <c r="BS102" s="94"/>
      <c r="BT102" s="86"/>
      <c r="BU102" s="86"/>
      <c r="BV102" s="86"/>
      <c r="BW102" s="86"/>
      <c r="BX102" s="86"/>
      <c r="BY102" s="94"/>
      <c r="BZ102" s="94"/>
      <c r="CA102" s="227" t="str">
        <f>IF(DataInput!BZ10="","",CA74)</f>
        <v/>
      </c>
      <c r="CB102" s="227" t="str">
        <f>IF(DataInput!BZ10="","",CB74)</f>
        <v/>
      </c>
      <c r="CC102" s="227" t="str">
        <f>IF(DataInput!BZ10="","",CC74)</f>
        <v/>
      </c>
      <c r="CD102" s="227" t="str">
        <f>IF(DataInput!BZ10="","",CD74)</f>
        <v/>
      </c>
      <c r="CE102" s="227" t="str">
        <f>IF(DataInput!BZ10="","",CE74)</f>
        <v/>
      </c>
      <c r="CF102" s="227" t="str">
        <f>IF(DataInput!BZ10="","",CF74)</f>
        <v/>
      </c>
      <c r="CG102" s="227" t="str">
        <f>IF(DataInput!BZ10="","",CG74)</f>
        <v/>
      </c>
      <c r="CH102" s="227" t="str">
        <f>IF(DataInput!BZ10="","",CH74)</f>
        <v/>
      </c>
      <c r="CI102" s="227" t="str">
        <f>IF(DataInput!BZ10="","",CI74)</f>
        <v/>
      </c>
      <c r="CJ102" s="227" t="str">
        <f>IF(DataInput!BZ10="","",CJ74)</f>
        <v/>
      </c>
      <c r="CK102" s="227" t="str">
        <f>IF(DataInput!BZ10="","",CK74)</f>
        <v/>
      </c>
      <c r="CL102" s="94"/>
      <c r="CM102" s="86"/>
      <c r="CN102" s="86"/>
      <c r="CO102" s="86"/>
      <c r="CP102" s="86"/>
      <c r="CQ102" s="86"/>
      <c r="CR102" s="94"/>
      <c r="CS102" s="94"/>
      <c r="CT102" s="227" t="str">
        <f>IF(DataInput!CS10="","",CT74)</f>
        <v/>
      </c>
      <c r="CU102" s="227" t="str">
        <f>IF(DataInput!CS10="","",CU74)</f>
        <v/>
      </c>
      <c r="CV102" s="227" t="str">
        <f>IF(DataInput!CS10="","",CV74)</f>
        <v/>
      </c>
      <c r="CW102" s="227" t="str">
        <f>IF(DataInput!CS10="","",CW74)</f>
        <v/>
      </c>
      <c r="CX102" s="227" t="str">
        <f>IF(DataInput!CS10="","",CX74)</f>
        <v/>
      </c>
      <c r="CY102" s="227" t="str">
        <f>IF(DataInput!CS10="","",CY74)</f>
        <v/>
      </c>
      <c r="CZ102" s="227" t="str">
        <f>IF(DataInput!CS10="","",CZ74)</f>
        <v/>
      </c>
      <c r="DA102" s="227" t="str">
        <f>IF(DataInput!CS10="","",DA74)</f>
        <v/>
      </c>
      <c r="DB102" s="227" t="str">
        <f>IF(DataInput!CS10="","",DB74)</f>
        <v/>
      </c>
      <c r="DC102" s="227" t="str">
        <f>IF(DataInput!CS10="","",DC74)</f>
        <v/>
      </c>
      <c r="DD102" s="227" t="str">
        <f>IF(DataInput!CS10="","",DD74)</f>
        <v/>
      </c>
      <c r="DE102" s="94"/>
      <c r="DF102" s="86"/>
      <c r="DG102" s="86"/>
      <c r="DH102" s="86"/>
      <c r="DI102" s="86"/>
      <c r="DJ102" s="86"/>
    </row>
    <row r="103" spans="1:114">
      <c r="A103" s="94" t="s">
        <v>111</v>
      </c>
      <c r="B103" s="94"/>
      <c r="C103" s="230">
        <v>0.05</v>
      </c>
      <c r="D103" s="230">
        <v>0.05</v>
      </c>
      <c r="E103" s="230">
        <v>0.05</v>
      </c>
      <c r="F103" s="230">
        <v>0.05</v>
      </c>
      <c r="G103" s="230">
        <v>0.05</v>
      </c>
      <c r="H103" s="230">
        <v>0.05</v>
      </c>
      <c r="I103" s="230">
        <v>0.05</v>
      </c>
      <c r="J103" s="230">
        <v>0.05</v>
      </c>
      <c r="K103" s="230">
        <v>0.05</v>
      </c>
      <c r="L103" s="230">
        <v>0.05</v>
      </c>
      <c r="M103" s="230">
        <v>0.05</v>
      </c>
      <c r="N103" s="94"/>
      <c r="O103" s="86"/>
      <c r="P103" s="86"/>
      <c r="Q103" s="86"/>
      <c r="R103" s="86"/>
      <c r="S103" s="86"/>
      <c r="T103" s="94" t="s">
        <v>111</v>
      </c>
      <c r="U103" s="94"/>
      <c r="V103" s="124"/>
      <c r="W103" s="110"/>
      <c r="X103" s="127"/>
      <c r="Y103" s="110"/>
      <c r="Z103" s="124"/>
      <c r="AA103" s="110"/>
      <c r="AB103" s="128"/>
      <c r="AC103" s="151"/>
      <c r="AD103" s="128"/>
      <c r="AE103" s="151"/>
      <c r="AF103" s="94"/>
      <c r="AG103" s="94"/>
      <c r="AH103" s="86"/>
      <c r="AI103" s="86"/>
      <c r="AJ103" s="86"/>
      <c r="AK103" s="86"/>
      <c r="AL103" s="86"/>
      <c r="AM103" s="94" t="s">
        <v>111</v>
      </c>
      <c r="AN103" s="94"/>
      <c r="AO103" s="124"/>
      <c r="AP103" s="110"/>
      <c r="AQ103" s="127"/>
      <c r="AR103" s="110"/>
      <c r="AS103" s="124"/>
      <c r="AT103" s="110"/>
      <c r="AU103" s="128"/>
      <c r="AV103" s="151"/>
      <c r="AW103" s="128"/>
      <c r="AX103" s="151"/>
      <c r="AY103" s="94"/>
      <c r="AZ103" s="94"/>
      <c r="BA103" s="86"/>
      <c r="BB103" s="86"/>
      <c r="BC103" s="86"/>
      <c r="BD103" s="86"/>
      <c r="BE103" s="86"/>
      <c r="BF103" s="94" t="s">
        <v>111</v>
      </c>
      <c r="BG103" s="94"/>
      <c r="BH103" s="124"/>
      <c r="BI103" s="110"/>
      <c r="BJ103" s="127"/>
      <c r="BK103" s="110"/>
      <c r="BL103" s="124"/>
      <c r="BM103" s="110"/>
      <c r="BN103" s="128"/>
      <c r="BO103" s="151"/>
      <c r="BP103" s="128"/>
      <c r="BQ103" s="151"/>
      <c r="BR103" s="94"/>
      <c r="BS103" s="94"/>
      <c r="BT103" s="86"/>
      <c r="BU103" s="86"/>
      <c r="BV103" s="86"/>
      <c r="BW103" s="86"/>
      <c r="BX103" s="86"/>
      <c r="BY103" s="94" t="s">
        <v>111</v>
      </c>
      <c r="BZ103" s="94"/>
      <c r="CA103" s="124"/>
      <c r="CB103" s="110"/>
      <c r="CC103" s="127"/>
      <c r="CD103" s="110"/>
      <c r="CE103" s="124"/>
      <c r="CF103" s="110"/>
      <c r="CG103" s="128"/>
      <c r="CH103" s="151"/>
      <c r="CI103" s="128"/>
      <c r="CJ103" s="151"/>
      <c r="CK103" s="94"/>
      <c r="CL103" s="94"/>
      <c r="CM103" s="86"/>
      <c r="CN103" s="86"/>
      <c r="CO103" s="86"/>
      <c r="CP103" s="86"/>
      <c r="CQ103" s="86"/>
      <c r="CR103" s="94" t="s">
        <v>111</v>
      </c>
      <c r="CS103" s="94"/>
      <c r="CT103" s="124"/>
      <c r="CU103" s="110"/>
      <c r="CV103" s="127"/>
      <c r="CW103" s="110"/>
      <c r="CX103" s="124"/>
      <c r="CY103" s="110"/>
      <c r="CZ103" s="128"/>
      <c r="DA103" s="151"/>
      <c r="DB103" s="128"/>
      <c r="DC103" s="151"/>
      <c r="DD103" s="94"/>
      <c r="DE103" s="94"/>
      <c r="DF103" s="86"/>
      <c r="DG103" s="86"/>
      <c r="DH103" s="86"/>
      <c r="DI103" s="86"/>
      <c r="DJ103" s="86"/>
    </row>
    <row r="104" spans="1:114">
      <c r="B104" s="94" t="s">
        <v>58</v>
      </c>
      <c r="C104" s="94">
        <f>FaceSheet!O18</f>
        <v>0</v>
      </c>
      <c r="D104" s="94">
        <f>M104/512</f>
        <v>0</v>
      </c>
      <c r="E104" s="94">
        <f>M104/256</f>
        <v>0</v>
      </c>
      <c r="F104" s="94">
        <f>M104/128</f>
        <v>0</v>
      </c>
      <c r="G104" s="94">
        <f>M104/64</f>
        <v>0</v>
      </c>
      <c r="H104" s="94">
        <f>M104/32</f>
        <v>0</v>
      </c>
      <c r="I104" s="94">
        <f>M104/16</f>
        <v>0</v>
      </c>
      <c r="J104" s="94">
        <f>M104/8</f>
        <v>0</v>
      </c>
      <c r="K104" s="94">
        <f>M104/4</f>
        <v>0</v>
      </c>
      <c r="L104" s="94">
        <f>M104/2</f>
        <v>0</v>
      </c>
      <c r="M104" s="94">
        <f>IF(FaceSheet!O18="ddw",FaceSheet!K18*1000/50,FaceSheet!K18)</f>
        <v>0</v>
      </c>
      <c r="N104" s="94" t="s">
        <v>59</v>
      </c>
      <c r="O104" s="86"/>
      <c r="P104" s="94"/>
      <c r="Q104" s="86"/>
      <c r="R104" s="86"/>
      <c r="S104" s="86"/>
      <c r="U104" s="94" t="s">
        <v>58</v>
      </c>
      <c r="V104" s="94">
        <f>FaceSheet!AH18</f>
        <v>0</v>
      </c>
      <c r="W104" s="94">
        <f>AF104/512</f>
        <v>0</v>
      </c>
      <c r="X104" s="94">
        <f>AF104/256</f>
        <v>0</v>
      </c>
      <c r="Y104" s="94">
        <f>AF104/128</f>
        <v>0</v>
      </c>
      <c r="Z104" s="94">
        <f>AF104/64</f>
        <v>0</v>
      </c>
      <c r="AA104" s="94">
        <f>AF104/32</f>
        <v>0</v>
      </c>
      <c r="AB104" s="94">
        <f>AF104/16</f>
        <v>0</v>
      </c>
      <c r="AC104" s="94">
        <f>AF104/8</f>
        <v>0</v>
      </c>
      <c r="AD104" s="94">
        <f>AF104/4</f>
        <v>0</v>
      </c>
      <c r="AE104" s="94">
        <f>AF104/2</f>
        <v>0</v>
      </c>
      <c r="AF104" s="94">
        <f>IF(FaceSheet!O18="ddw",FaceSheet!K18*1000/50,FaceSheet!K18)</f>
        <v>0</v>
      </c>
      <c r="AG104" s="94" t="s">
        <v>59</v>
      </c>
      <c r="AH104" s="86"/>
      <c r="AI104" s="94"/>
      <c r="AJ104" s="86"/>
      <c r="AK104" s="86"/>
      <c r="AL104" s="86"/>
      <c r="AN104" s="94" t="s">
        <v>58</v>
      </c>
      <c r="AO104" s="94">
        <f>FaceSheet!BA18</f>
        <v>0</v>
      </c>
      <c r="AP104" s="94">
        <f>AY104/512</f>
        <v>0</v>
      </c>
      <c r="AQ104" s="94">
        <f>AY104/256</f>
        <v>0</v>
      </c>
      <c r="AR104" s="94">
        <f>AY104/128</f>
        <v>0</v>
      </c>
      <c r="AS104" s="94">
        <f>AY104/64</f>
        <v>0</v>
      </c>
      <c r="AT104" s="94">
        <f>AY104/32</f>
        <v>0</v>
      </c>
      <c r="AU104" s="94">
        <f>AY104/16</f>
        <v>0</v>
      </c>
      <c r="AV104" s="94">
        <f>AY104/8</f>
        <v>0</v>
      </c>
      <c r="AW104" s="94">
        <f>AY104/4</f>
        <v>0</v>
      </c>
      <c r="AX104" s="94">
        <f>AY104/2</f>
        <v>0</v>
      </c>
      <c r="AY104" s="94">
        <f>IF(FaceSheet!BA18="ddw",FaceSheet!AW18*1000/50,FaceSheet!AW18)</f>
        <v>0</v>
      </c>
      <c r="AZ104" s="94" t="s">
        <v>59</v>
      </c>
      <c r="BA104" s="86"/>
      <c r="BB104" s="94"/>
      <c r="BC104" s="86"/>
      <c r="BD104" s="86"/>
      <c r="BE104" s="86"/>
      <c r="BG104" s="94" t="s">
        <v>58</v>
      </c>
      <c r="BH104" s="94">
        <f>FaceSheet!BT18</f>
        <v>0</v>
      </c>
      <c r="BI104" s="94">
        <f>BR104/512</f>
        <v>0</v>
      </c>
      <c r="BJ104" s="94">
        <f>BR104/256</f>
        <v>0</v>
      </c>
      <c r="BK104" s="94">
        <f>BR104/128</f>
        <v>0</v>
      </c>
      <c r="BL104" s="94">
        <f>BR104/64</f>
        <v>0</v>
      </c>
      <c r="BM104" s="94">
        <f>BR104/32</f>
        <v>0</v>
      </c>
      <c r="BN104" s="94">
        <f>BR104/16</f>
        <v>0</v>
      </c>
      <c r="BO104" s="94">
        <f>BR104/8</f>
        <v>0</v>
      </c>
      <c r="BP104" s="94">
        <f>BR104/4</f>
        <v>0</v>
      </c>
      <c r="BQ104" s="94">
        <f>BR104/2</f>
        <v>0</v>
      </c>
      <c r="BR104" s="94">
        <f>IF(FaceSheet!BT18="ddw",FaceSheet!BP18*1000/50,FaceSheet!BP18)</f>
        <v>0</v>
      </c>
      <c r="BS104" s="94" t="s">
        <v>59</v>
      </c>
      <c r="BT104" s="86"/>
      <c r="BU104" s="94"/>
      <c r="BV104" s="86"/>
      <c r="BW104" s="86"/>
      <c r="BX104" s="86"/>
      <c r="BZ104" s="94" t="s">
        <v>58</v>
      </c>
      <c r="CA104" s="94">
        <f>FaceSheet!CM18</f>
        <v>0</v>
      </c>
      <c r="CB104" s="94">
        <f>CK104/512</f>
        <v>0</v>
      </c>
      <c r="CC104" s="94">
        <f>CK104/256</f>
        <v>0</v>
      </c>
      <c r="CD104" s="94">
        <f>CK104/128</f>
        <v>0</v>
      </c>
      <c r="CE104" s="94">
        <f>CK104/64</f>
        <v>0</v>
      </c>
      <c r="CF104" s="94">
        <f>CK104/32</f>
        <v>0</v>
      </c>
      <c r="CG104" s="94">
        <f>CK104/16</f>
        <v>0</v>
      </c>
      <c r="CH104" s="94">
        <f>CK104/8</f>
        <v>0</v>
      </c>
      <c r="CI104" s="94">
        <f>CK104/4</f>
        <v>0</v>
      </c>
      <c r="CJ104" s="94">
        <f>CK104/2</f>
        <v>0</v>
      </c>
      <c r="CK104" s="94">
        <f>IF(FaceSheet!CM18="ddw",FaceSheet!CI18*1000/50,FaceSheet!CI18)</f>
        <v>0</v>
      </c>
      <c r="CL104" s="94" t="s">
        <v>59</v>
      </c>
      <c r="CM104" s="86"/>
      <c r="CN104" s="94"/>
      <c r="CO104" s="86"/>
      <c r="CP104" s="86"/>
      <c r="CQ104" s="86"/>
      <c r="CS104" s="94" t="s">
        <v>58</v>
      </c>
      <c r="CT104" s="94">
        <f>FaceSheet!DF18</f>
        <v>0</v>
      </c>
      <c r="CU104" s="94">
        <f>DD104/512</f>
        <v>0</v>
      </c>
      <c r="CV104" s="94">
        <f>DD104/256</f>
        <v>0</v>
      </c>
      <c r="CW104" s="94">
        <f>DD104/128</f>
        <v>0</v>
      </c>
      <c r="CX104" s="94">
        <f>DD104/64</f>
        <v>0</v>
      </c>
      <c r="CY104" s="94">
        <f>DD104/32</f>
        <v>0</v>
      </c>
      <c r="CZ104" s="94">
        <f>DD104/16</f>
        <v>0</v>
      </c>
      <c r="DA104" s="94">
        <f>DD104/8</f>
        <v>0</v>
      </c>
      <c r="DB104" s="94">
        <f>DD104/4</f>
        <v>0</v>
      </c>
      <c r="DC104" s="94">
        <f>DD104/2</f>
        <v>0</v>
      </c>
      <c r="DD104" s="94">
        <f>IF(FaceSheet!DF18="ddw",FaceSheet!DB18*1000/50,FaceSheet!DB18)</f>
        <v>0</v>
      </c>
      <c r="DE104" s="94" t="s">
        <v>59</v>
      </c>
      <c r="DF104" s="86"/>
      <c r="DG104" s="94"/>
      <c r="DH104" s="86"/>
      <c r="DI104" s="86"/>
      <c r="DJ104" s="86"/>
    </row>
    <row r="105" spans="1:114">
      <c r="A105" s="86"/>
      <c r="B105" s="94"/>
      <c r="C105" s="117"/>
      <c r="D105" s="94"/>
      <c r="E105" s="117"/>
      <c r="F105" s="110"/>
      <c r="G105" s="117"/>
      <c r="H105" s="110"/>
      <c r="I105" s="129"/>
      <c r="J105" s="151"/>
      <c r="K105" s="129"/>
      <c r="L105" s="151"/>
      <c r="N105" s="125"/>
      <c r="O105" s="86"/>
      <c r="P105" s="125"/>
      <c r="Q105" s="86"/>
      <c r="R105" s="86"/>
      <c r="S105" s="86"/>
      <c r="T105" s="86"/>
      <c r="U105" s="94"/>
      <c r="V105" s="117"/>
      <c r="W105" s="94"/>
      <c r="X105" s="117"/>
      <c r="Y105" s="110"/>
      <c r="Z105" s="117"/>
      <c r="AA105" s="110"/>
      <c r="AB105" s="129"/>
      <c r="AC105" s="151"/>
      <c r="AD105" s="129"/>
      <c r="AE105" s="151"/>
      <c r="AG105" s="125"/>
      <c r="AH105" s="86"/>
      <c r="AI105" s="125"/>
      <c r="AJ105" s="86"/>
      <c r="AK105" s="86"/>
      <c r="AL105" s="86"/>
      <c r="AM105" s="86"/>
      <c r="AN105" s="94"/>
      <c r="AO105" s="117"/>
      <c r="AP105" s="94"/>
      <c r="AQ105" s="117"/>
      <c r="AR105" s="110"/>
      <c r="AS105" s="117"/>
      <c r="AT105" s="110"/>
      <c r="AU105" s="129"/>
      <c r="AV105" s="151"/>
      <c r="AW105" s="129"/>
      <c r="AX105" s="151"/>
      <c r="AZ105" s="125"/>
      <c r="BA105" s="86"/>
      <c r="BB105" s="125"/>
      <c r="BC105" s="86"/>
      <c r="BD105" s="86"/>
      <c r="BE105" s="86"/>
      <c r="BF105" s="86"/>
      <c r="BG105" s="94"/>
      <c r="BH105" s="117"/>
      <c r="BI105" s="94"/>
      <c r="BJ105" s="117"/>
      <c r="BK105" s="110"/>
      <c r="BL105" s="117"/>
      <c r="BM105" s="110"/>
      <c r="BN105" s="129"/>
      <c r="BO105" s="151"/>
      <c r="BP105" s="129"/>
      <c r="BQ105" s="151"/>
      <c r="BS105" s="125"/>
      <c r="BT105" s="86"/>
      <c r="BU105" s="125"/>
      <c r="BV105" s="86"/>
      <c r="BW105" s="86"/>
      <c r="BX105" s="86"/>
      <c r="BY105" s="86"/>
      <c r="BZ105" s="94"/>
      <c r="CA105" s="117"/>
      <c r="CB105" s="94"/>
      <c r="CC105" s="117"/>
      <c r="CD105" s="110"/>
      <c r="CE105" s="117"/>
      <c r="CF105" s="110"/>
      <c r="CG105" s="129"/>
      <c r="CH105" s="151"/>
      <c r="CI105" s="129"/>
      <c r="CJ105" s="151"/>
      <c r="CL105" s="125"/>
      <c r="CM105" s="86"/>
      <c r="CN105" s="125"/>
      <c r="CO105" s="86"/>
      <c r="CP105" s="86"/>
      <c r="CQ105" s="86"/>
      <c r="CR105" s="86"/>
      <c r="CS105" s="94"/>
      <c r="CT105" s="117"/>
      <c r="CU105" s="94"/>
      <c r="CV105" s="117"/>
      <c r="CW105" s="110"/>
      <c r="CX105" s="117"/>
      <c r="CY105" s="110"/>
      <c r="CZ105" s="129"/>
      <c r="DA105" s="151"/>
      <c r="DB105" s="129"/>
      <c r="DC105" s="151"/>
      <c r="DE105" s="125"/>
      <c r="DF105" s="86"/>
      <c r="DG105" s="125"/>
      <c r="DH105" s="86"/>
      <c r="DI105" s="86"/>
      <c r="DJ105" s="86"/>
    </row>
    <row r="106" spans="1:114">
      <c r="A106" s="86"/>
      <c r="B106" s="94"/>
      <c r="C106" s="117"/>
      <c r="D106" s="110"/>
      <c r="E106" s="117"/>
      <c r="F106" s="110"/>
      <c r="G106" s="117"/>
      <c r="H106" s="110"/>
      <c r="I106" s="129"/>
      <c r="J106" s="151"/>
      <c r="K106" s="129"/>
      <c r="L106" s="151"/>
      <c r="N106" s="117"/>
      <c r="O106" s="86"/>
      <c r="P106" s="117"/>
      <c r="Q106" s="86"/>
      <c r="R106" s="86"/>
      <c r="S106" s="86"/>
      <c r="T106" s="86"/>
      <c r="U106" s="94"/>
      <c r="V106" s="117"/>
      <c r="W106" s="110"/>
      <c r="X106" s="117"/>
      <c r="Y106" s="110"/>
      <c r="Z106" s="117"/>
      <c r="AA106" s="110"/>
      <c r="AB106" s="129"/>
      <c r="AC106" s="151"/>
      <c r="AD106" s="129"/>
      <c r="AE106" s="151"/>
      <c r="AG106" s="117"/>
      <c r="AH106" s="86"/>
      <c r="AI106" s="117"/>
      <c r="AJ106" s="86"/>
      <c r="AK106" s="86"/>
      <c r="AL106" s="86"/>
      <c r="AM106" s="86"/>
      <c r="AN106" s="94"/>
      <c r="AO106" s="117"/>
      <c r="AP106" s="110"/>
      <c r="AQ106" s="117"/>
      <c r="AR106" s="110"/>
      <c r="AS106" s="117"/>
      <c r="AT106" s="110"/>
      <c r="AU106" s="129"/>
      <c r="AV106" s="151"/>
      <c r="AW106" s="129"/>
      <c r="AX106" s="151"/>
      <c r="AZ106" s="117"/>
      <c r="BA106" s="86"/>
      <c r="BB106" s="117"/>
      <c r="BC106" s="86"/>
      <c r="BD106" s="86"/>
      <c r="BE106" s="86"/>
      <c r="BF106" s="86"/>
      <c r="BG106" s="94"/>
      <c r="BH106" s="117"/>
      <c r="BI106" s="110"/>
      <c r="BJ106" s="117"/>
      <c r="BK106" s="110"/>
      <c r="BL106" s="117"/>
      <c r="BM106" s="110"/>
      <c r="BN106" s="129"/>
      <c r="BO106" s="151"/>
      <c r="BP106" s="129"/>
      <c r="BQ106" s="151"/>
      <c r="BS106" s="117"/>
      <c r="BT106" s="86"/>
      <c r="BU106" s="117"/>
      <c r="BV106" s="86"/>
      <c r="BW106" s="86"/>
      <c r="BX106" s="86"/>
      <c r="BY106" s="86"/>
      <c r="BZ106" s="94"/>
      <c r="CA106" s="117"/>
      <c r="CB106" s="110"/>
      <c r="CC106" s="117"/>
      <c r="CD106" s="110"/>
      <c r="CE106" s="117"/>
      <c r="CF106" s="110"/>
      <c r="CG106" s="129"/>
      <c r="CH106" s="151"/>
      <c r="CI106" s="129"/>
      <c r="CJ106" s="151"/>
      <c r="CL106" s="117"/>
      <c r="CM106" s="86"/>
      <c r="CN106" s="117"/>
      <c r="CO106" s="86"/>
      <c r="CP106" s="86"/>
      <c r="CQ106" s="86"/>
      <c r="CR106" s="86"/>
      <c r="CS106" s="94"/>
      <c r="CT106" s="117"/>
      <c r="CU106" s="110"/>
      <c r="CV106" s="117"/>
      <c r="CW106" s="110"/>
      <c r="CX106" s="117"/>
      <c r="CY106" s="110"/>
      <c r="CZ106" s="129"/>
      <c r="DA106" s="151"/>
      <c r="DB106" s="129"/>
      <c r="DC106" s="151"/>
      <c r="DE106" s="117"/>
      <c r="DF106" s="86"/>
      <c r="DG106" s="117"/>
      <c r="DH106" s="86"/>
      <c r="DI106" s="86"/>
      <c r="DJ106" s="86"/>
    </row>
    <row r="107" spans="1:114">
      <c r="A107" s="86"/>
      <c r="B107" s="94"/>
      <c r="C107" s="117"/>
      <c r="D107" s="110"/>
      <c r="E107" s="117"/>
      <c r="F107" s="110"/>
      <c r="G107" s="117"/>
      <c r="H107" s="110"/>
      <c r="I107" s="129"/>
      <c r="J107" s="151"/>
      <c r="K107" s="129"/>
      <c r="L107" s="151"/>
      <c r="N107" s="122"/>
      <c r="O107" s="86"/>
      <c r="P107" s="86"/>
      <c r="Q107" s="86"/>
      <c r="R107" s="86"/>
      <c r="S107" s="86"/>
      <c r="T107" s="86"/>
      <c r="U107" s="94"/>
      <c r="V107" s="117"/>
      <c r="W107" s="110"/>
      <c r="X107" s="117"/>
      <c r="Y107" s="110"/>
      <c r="Z107" s="117"/>
      <c r="AA107" s="110"/>
      <c r="AB107" s="129"/>
      <c r="AC107" s="151"/>
      <c r="AD107" s="129"/>
      <c r="AE107" s="151"/>
      <c r="AG107" s="122"/>
      <c r="AH107" s="86"/>
      <c r="AI107" s="86"/>
      <c r="AJ107" s="86"/>
      <c r="AK107" s="86"/>
      <c r="AL107" s="86"/>
      <c r="AM107" s="86"/>
      <c r="AN107" s="94"/>
      <c r="AO107" s="117"/>
      <c r="AP107" s="110"/>
      <c r="AQ107" s="117"/>
      <c r="AR107" s="110"/>
      <c r="AS107" s="117"/>
      <c r="AT107" s="110"/>
      <c r="AU107" s="129"/>
      <c r="AV107" s="151"/>
      <c r="AW107" s="129"/>
      <c r="AX107" s="151"/>
      <c r="AZ107" s="122"/>
      <c r="BA107" s="86"/>
      <c r="BB107" s="86"/>
      <c r="BC107" s="86"/>
      <c r="BD107" s="86"/>
      <c r="BE107" s="86"/>
      <c r="BF107" s="86"/>
      <c r="BG107" s="94"/>
      <c r="BH107" s="117"/>
      <c r="BI107" s="110"/>
      <c r="BJ107" s="117"/>
      <c r="BK107" s="110"/>
      <c r="BL107" s="117"/>
      <c r="BM107" s="110"/>
      <c r="BN107" s="129"/>
      <c r="BO107" s="151"/>
      <c r="BP107" s="129"/>
      <c r="BQ107" s="151"/>
      <c r="BS107" s="122"/>
      <c r="BT107" s="86"/>
      <c r="BU107" s="86"/>
      <c r="BV107" s="86"/>
      <c r="BW107" s="86"/>
      <c r="BX107" s="86"/>
      <c r="BY107" s="86"/>
      <c r="BZ107" s="94"/>
      <c r="CA107" s="117"/>
      <c r="CB107" s="110"/>
      <c r="CC107" s="117"/>
      <c r="CD107" s="110"/>
      <c r="CE107" s="117"/>
      <c r="CF107" s="110"/>
      <c r="CG107" s="129"/>
      <c r="CH107" s="151"/>
      <c r="CI107" s="129"/>
      <c r="CJ107" s="151"/>
      <c r="CL107" s="122"/>
      <c r="CM107" s="86"/>
      <c r="CN107" s="86"/>
      <c r="CO107" s="86"/>
      <c r="CP107" s="86"/>
      <c r="CQ107" s="86"/>
      <c r="CR107" s="86"/>
      <c r="CS107" s="94"/>
      <c r="CT107" s="117"/>
      <c r="CU107" s="110"/>
      <c r="CV107" s="117"/>
      <c r="CW107" s="110"/>
      <c r="CX107" s="117"/>
      <c r="CY107" s="110"/>
      <c r="CZ107" s="129"/>
      <c r="DA107" s="151"/>
      <c r="DB107" s="129"/>
      <c r="DC107" s="151"/>
      <c r="DE107" s="122"/>
      <c r="DF107" s="86"/>
      <c r="DG107" s="86"/>
      <c r="DH107" s="86"/>
      <c r="DI107" s="86"/>
      <c r="DJ107" s="86"/>
    </row>
    <row r="108" spans="1:114">
      <c r="A108" s="86"/>
      <c r="B108" s="94"/>
      <c r="C108" s="117"/>
      <c r="D108" s="110"/>
      <c r="E108" s="117"/>
      <c r="F108" s="110"/>
      <c r="G108" s="117"/>
      <c r="H108" s="110"/>
      <c r="I108" s="129"/>
      <c r="J108" s="151"/>
      <c r="K108" s="129"/>
      <c r="L108" s="151"/>
      <c r="N108" s="117"/>
      <c r="O108" s="86"/>
      <c r="P108" s="86"/>
      <c r="Q108" s="86"/>
      <c r="R108" s="86"/>
      <c r="S108" s="86"/>
      <c r="T108" s="86"/>
      <c r="U108" s="94"/>
      <c r="V108" s="117"/>
      <c r="W108" s="110"/>
      <c r="X108" s="117"/>
      <c r="Y108" s="110"/>
      <c r="Z108" s="117"/>
      <c r="AA108" s="110"/>
      <c r="AB108" s="129"/>
      <c r="AC108" s="151"/>
      <c r="AD108" s="129"/>
      <c r="AE108" s="151"/>
      <c r="AG108" s="117"/>
      <c r="AH108" s="86"/>
      <c r="AI108" s="86"/>
      <c r="AJ108" s="86"/>
      <c r="AK108" s="86"/>
      <c r="AL108" s="86"/>
      <c r="AM108" s="86"/>
      <c r="AN108" s="94"/>
      <c r="AO108" s="117"/>
      <c r="AP108" s="110"/>
      <c r="AQ108" s="117"/>
      <c r="AR108" s="110"/>
      <c r="AS108" s="117"/>
      <c r="AT108" s="110"/>
      <c r="AU108" s="129"/>
      <c r="AV108" s="151"/>
      <c r="AW108" s="129"/>
      <c r="AX108" s="151"/>
      <c r="AZ108" s="117"/>
      <c r="BA108" s="86"/>
      <c r="BB108" s="86"/>
      <c r="BC108" s="86"/>
      <c r="BD108" s="86"/>
      <c r="BE108" s="86"/>
      <c r="BF108" s="86"/>
      <c r="BG108" s="94"/>
      <c r="BH108" s="117"/>
      <c r="BI108" s="110"/>
      <c r="BJ108" s="117"/>
      <c r="BK108" s="110"/>
      <c r="BL108" s="117"/>
      <c r="BM108" s="110"/>
      <c r="BN108" s="129"/>
      <c r="BO108" s="151"/>
      <c r="BP108" s="129"/>
      <c r="BQ108" s="151"/>
      <c r="BS108" s="117"/>
      <c r="BT108" s="86"/>
      <c r="BU108" s="86"/>
      <c r="BV108" s="86"/>
      <c r="BW108" s="86"/>
      <c r="BX108" s="86"/>
      <c r="BY108" s="86"/>
      <c r="BZ108" s="94"/>
      <c r="CA108" s="117"/>
      <c r="CB108" s="110"/>
      <c r="CC108" s="117"/>
      <c r="CD108" s="110"/>
      <c r="CE108" s="117"/>
      <c r="CF108" s="110"/>
      <c r="CG108" s="129"/>
      <c r="CH108" s="151"/>
      <c r="CI108" s="129"/>
      <c r="CJ108" s="151"/>
      <c r="CL108" s="117"/>
      <c r="CM108" s="86"/>
      <c r="CN108" s="86"/>
      <c r="CO108" s="86"/>
      <c r="CP108" s="86"/>
      <c r="CQ108" s="86"/>
      <c r="CR108" s="86"/>
      <c r="CS108" s="94"/>
      <c r="CT108" s="117"/>
      <c r="CU108" s="110"/>
      <c r="CV108" s="117"/>
      <c r="CW108" s="110"/>
      <c r="CX108" s="117"/>
      <c r="CY108" s="110"/>
      <c r="CZ108" s="129"/>
      <c r="DA108" s="151"/>
      <c r="DB108" s="129"/>
      <c r="DC108" s="151"/>
      <c r="DE108" s="117"/>
      <c r="DF108" s="86"/>
      <c r="DG108" s="86"/>
      <c r="DH108" s="86"/>
      <c r="DI108" s="86"/>
      <c r="DJ108" s="86"/>
    </row>
    <row r="109" spans="1:114" ht="14" customHeight="1">
      <c r="A109" s="458" t="s">
        <v>245</v>
      </c>
      <c r="B109" s="157"/>
      <c r="C109" s="157">
        <v>0</v>
      </c>
      <c r="D109" s="158" t="e">
        <f>IF($B$81&gt;=0,(1-(D81-$B$81)/($C$81-$B$81))*100,(1-D81/$C$81)*100)</f>
        <v>#VALUE!</v>
      </c>
      <c r="E109" s="158" t="e">
        <f t="shared" ref="E109:L109" si="216">IF($B$81&gt;=0,(1-(E81-$B$81)/($C$81-$B$81))*100,(1-E81/$C$81)*100)</f>
        <v>#VALUE!</v>
      </c>
      <c r="F109" s="158" t="e">
        <f t="shared" si="216"/>
        <v>#VALUE!</v>
      </c>
      <c r="G109" s="158" t="e">
        <f t="shared" si="216"/>
        <v>#VALUE!</v>
      </c>
      <c r="H109" s="158" t="e">
        <f t="shared" si="216"/>
        <v>#VALUE!</v>
      </c>
      <c r="I109" s="158" t="e">
        <f t="shared" si="216"/>
        <v>#VALUE!</v>
      </c>
      <c r="J109" s="158" t="e">
        <f t="shared" si="216"/>
        <v>#VALUE!</v>
      </c>
      <c r="K109" s="158" t="e">
        <f t="shared" si="216"/>
        <v>#VALUE!</v>
      </c>
      <c r="L109" s="158" t="e">
        <f t="shared" si="216"/>
        <v>#VALUE!</v>
      </c>
      <c r="M109" s="158" t="e">
        <f>IF($B$81&gt;=0,(1-(M81-$B$81)/($C$81-$B$81))*100,(1-M81/$C$81)*100)</f>
        <v>#VALUE!</v>
      </c>
      <c r="N109" s="117"/>
      <c r="O109" s="86"/>
      <c r="P109" s="86"/>
      <c r="Q109" s="86"/>
      <c r="R109" s="86"/>
      <c r="S109" s="86"/>
      <c r="T109" s="458" t="s">
        <v>245</v>
      </c>
      <c r="U109" s="157"/>
      <c r="V109" s="157">
        <v>0</v>
      </c>
      <c r="W109" s="158" t="e">
        <f>IF($U$81&gt;=0,(1-(W81-$U$81)/($V$81-$U$81))*100,(1-W81/$V$81)*100)</f>
        <v>#VALUE!</v>
      </c>
      <c r="X109" s="158" t="e">
        <f t="shared" ref="X109:AE109" si="217">IF($U$81&gt;=0,(1-(X81-$U$81)/($V$81-$U$81))*100,(1-X81/$V$81)*100)</f>
        <v>#VALUE!</v>
      </c>
      <c r="Y109" s="158" t="e">
        <f t="shared" si="217"/>
        <v>#VALUE!</v>
      </c>
      <c r="Z109" s="158" t="e">
        <f t="shared" si="217"/>
        <v>#VALUE!</v>
      </c>
      <c r="AA109" s="158" t="e">
        <f t="shared" si="217"/>
        <v>#VALUE!</v>
      </c>
      <c r="AB109" s="158" t="e">
        <f t="shared" si="217"/>
        <v>#VALUE!</v>
      </c>
      <c r="AC109" s="158" t="e">
        <f t="shared" si="217"/>
        <v>#VALUE!</v>
      </c>
      <c r="AD109" s="158" t="e">
        <f t="shared" si="217"/>
        <v>#VALUE!</v>
      </c>
      <c r="AE109" s="158" t="e">
        <f t="shared" si="217"/>
        <v>#VALUE!</v>
      </c>
      <c r="AF109" s="158" t="e">
        <f>IF($U$81&gt;=0,(1-(AF81-$U$81)/($V$81-$U$81))*100,(1-AF81/$V$81)*100)</f>
        <v>#VALUE!</v>
      </c>
      <c r="AG109" s="117"/>
      <c r="AH109" s="86"/>
      <c r="AI109" s="86"/>
      <c r="AJ109" s="86"/>
      <c r="AK109" s="86"/>
      <c r="AL109" s="86"/>
      <c r="AM109" s="458" t="s">
        <v>245</v>
      </c>
      <c r="AN109" s="157"/>
      <c r="AO109" s="157">
        <v>0</v>
      </c>
      <c r="AP109" s="158" t="e">
        <f>IF($AN$81&gt;=0,(1-(AP81-$AN$81)/($AO$81-$AN$81))*100,(1-AP81/$AO$81)*100)</f>
        <v>#VALUE!</v>
      </c>
      <c r="AQ109" s="158" t="e">
        <f t="shared" ref="AQ109:AX109" si="218">IF($AN$81&gt;=0,(1-(AQ81-$AN$81)/($AO$81-$AN$81))*100,(1-AQ81/$AO$81)*100)</f>
        <v>#VALUE!</v>
      </c>
      <c r="AR109" s="158" t="e">
        <f t="shared" si="218"/>
        <v>#VALUE!</v>
      </c>
      <c r="AS109" s="158" t="e">
        <f t="shared" si="218"/>
        <v>#VALUE!</v>
      </c>
      <c r="AT109" s="158" t="e">
        <f t="shared" si="218"/>
        <v>#VALUE!</v>
      </c>
      <c r="AU109" s="158" t="e">
        <f t="shared" si="218"/>
        <v>#VALUE!</v>
      </c>
      <c r="AV109" s="158" t="e">
        <f t="shared" si="218"/>
        <v>#VALUE!</v>
      </c>
      <c r="AW109" s="158" t="e">
        <f t="shared" si="218"/>
        <v>#VALUE!</v>
      </c>
      <c r="AX109" s="158" t="e">
        <f t="shared" si="218"/>
        <v>#VALUE!</v>
      </c>
      <c r="AY109" s="158" t="e">
        <f>IF($AN$81&gt;=0,(1-(AY81-$AN$81)/($AO$81-$AN$81))*100,(1-AY81/$AO$81)*100)</f>
        <v>#VALUE!</v>
      </c>
      <c r="AZ109" s="117"/>
      <c r="BA109" s="86"/>
      <c r="BB109" s="86"/>
      <c r="BC109" s="86"/>
      <c r="BD109" s="86"/>
      <c r="BE109" s="86"/>
      <c r="BF109" s="458" t="s">
        <v>245</v>
      </c>
      <c r="BG109" s="157"/>
      <c r="BH109" s="157">
        <v>0</v>
      </c>
      <c r="BI109" s="158" t="e">
        <f>IF($BG$81&gt;=0,(1-(BI81-$BG$81)/($BH$81-$BG$81))*100,(1-BI81/$BH$81)*100)</f>
        <v>#VALUE!</v>
      </c>
      <c r="BJ109" s="158" t="e">
        <f>IF($BG$81&gt;=0,(1-(BJ81-$BG$81)/($BH$81-$BG$81))*100,(1-BJ81/$BH$81)*100)</f>
        <v>#VALUE!</v>
      </c>
      <c r="BK109" s="158" t="e">
        <f t="shared" ref="BK109:BR109" si="219">IF($BG$81&gt;=0,(1-(BK81-$BG$81)/($BH$81-$BG$81))*100,(1-BK81/$BH$81)*100)</f>
        <v>#VALUE!</v>
      </c>
      <c r="BL109" s="158" t="e">
        <f t="shared" si="219"/>
        <v>#VALUE!</v>
      </c>
      <c r="BM109" s="158" t="e">
        <f t="shared" si="219"/>
        <v>#VALUE!</v>
      </c>
      <c r="BN109" s="158" t="e">
        <f t="shared" si="219"/>
        <v>#VALUE!</v>
      </c>
      <c r="BO109" s="158" t="e">
        <f t="shared" si="219"/>
        <v>#VALUE!</v>
      </c>
      <c r="BP109" s="158" t="e">
        <f t="shared" si="219"/>
        <v>#VALUE!</v>
      </c>
      <c r="BQ109" s="158" t="e">
        <f t="shared" si="219"/>
        <v>#VALUE!</v>
      </c>
      <c r="BR109" s="158" t="e">
        <f t="shared" si="219"/>
        <v>#VALUE!</v>
      </c>
      <c r="BS109" s="117"/>
      <c r="BT109" s="86"/>
      <c r="BU109" s="86"/>
      <c r="BV109" s="86"/>
      <c r="BW109" s="86"/>
      <c r="BX109" s="86"/>
      <c r="BY109" s="458" t="s">
        <v>245</v>
      </c>
      <c r="BZ109" s="157"/>
      <c r="CA109" s="157">
        <v>0</v>
      </c>
      <c r="CB109" s="158" t="e">
        <f>IF($BZ$81&gt;=0,(1-(CB81-$BZ$81)/($CA$81-$BZ$81))*100,(1-CB81/$CA$81)*100)</f>
        <v>#VALUE!</v>
      </c>
      <c r="CC109" s="158" t="e">
        <f t="shared" ref="CC109:CJ109" si="220">IF($BZ$81&gt;=0,(1-(CC81-$BZ$81)/($CA$81-$BZ$81))*100,(1-CC81/$CA$81)*100)</f>
        <v>#VALUE!</v>
      </c>
      <c r="CD109" s="158" t="e">
        <f t="shared" si="220"/>
        <v>#VALUE!</v>
      </c>
      <c r="CE109" s="158" t="e">
        <f t="shared" si="220"/>
        <v>#VALUE!</v>
      </c>
      <c r="CF109" s="158" t="e">
        <f t="shared" si="220"/>
        <v>#VALUE!</v>
      </c>
      <c r="CG109" s="158" t="e">
        <f t="shared" si="220"/>
        <v>#VALUE!</v>
      </c>
      <c r="CH109" s="158" t="e">
        <f t="shared" si="220"/>
        <v>#VALUE!</v>
      </c>
      <c r="CI109" s="158" t="e">
        <f t="shared" si="220"/>
        <v>#VALUE!</v>
      </c>
      <c r="CJ109" s="158" t="e">
        <f t="shared" si="220"/>
        <v>#VALUE!</v>
      </c>
      <c r="CK109" s="158" t="e">
        <f>IF($BZ$81&gt;=0,(1-(CK81-$BZ$81)/($CA$81-$BZ$81))*100,(1-CK81/$CA$81)*100)</f>
        <v>#VALUE!</v>
      </c>
      <c r="CL109" s="117"/>
      <c r="CM109" s="86"/>
      <c r="CN109" s="86"/>
      <c r="CO109" s="86"/>
      <c r="CP109" s="86"/>
      <c r="CQ109" s="86"/>
      <c r="CR109" s="458" t="s">
        <v>245</v>
      </c>
      <c r="CS109" s="157"/>
      <c r="CT109" s="157">
        <v>0</v>
      </c>
      <c r="CU109" s="158" t="e">
        <f>IF($CS$81&gt;=0,(1-(CU81-$CS$81)/($CT$81-$CS$81))*100,(1-CU81/$CT$81)*100)</f>
        <v>#VALUE!</v>
      </c>
      <c r="CV109" s="158" t="e">
        <f t="shared" ref="CV109:DC109" si="221">IF($CS$81&gt;=0,(1-(CV81-$CS$81)/($CT$81-$CS$81))*100,(1-CV81/$CT$81)*100)</f>
        <v>#VALUE!</v>
      </c>
      <c r="CW109" s="158" t="e">
        <f t="shared" si="221"/>
        <v>#VALUE!</v>
      </c>
      <c r="CX109" s="158" t="e">
        <f t="shared" si="221"/>
        <v>#VALUE!</v>
      </c>
      <c r="CY109" s="158" t="e">
        <f t="shared" si="221"/>
        <v>#VALUE!</v>
      </c>
      <c r="CZ109" s="158" t="e">
        <f t="shared" si="221"/>
        <v>#VALUE!</v>
      </c>
      <c r="DA109" s="158" t="e">
        <f t="shared" si="221"/>
        <v>#VALUE!</v>
      </c>
      <c r="DB109" s="158" t="e">
        <f t="shared" si="221"/>
        <v>#VALUE!</v>
      </c>
      <c r="DC109" s="158" t="e">
        <f t="shared" si="221"/>
        <v>#VALUE!</v>
      </c>
      <c r="DD109" s="158" t="e">
        <f>IF($CS$81&gt;=0,(1-(DD81-$CS$81)/($CT$81-$CS$81))*100,(1-DD81/$CT$81)*100)</f>
        <v>#VALUE!</v>
      </c>
      <c r="DE109" s="117"/>
      <c r="DF109" s="86"/>
      <c r="DG109" s="86"/>
      <c r="DH109" s="86"/>
      <c r="DI109" s="86"/>
      <c r="DJ109" s="86"/>
    </row>
    <row r="110" spans="1:114">
      <c r="A110" s="458"/>
      <c r="B110" s="157"/>
      <c r="C110" s="157"/>
      <c r="D110" s="158"/>
      <c r="E110" s="158"/>
      <c r="F110" s="158"/>
      <c r="G110" s="157"/>
      <c r="H110" s="158"/>
      <c r="I110" s="158"/>
      <c r="J110" s="158"/>
      <c r="K110" s="158"/>
      <c r="L110" s="158"/>
      <c r="M110" s="158"/>
      <c r="N110" s="94"/>
      <c r="O110" s="86"/>
      <c r="P110" s="94"/>
      <c r="Q110" s="86"/>
      <c r="R110" s="86"/>
      <c r="S110" s="86"/>
      <c r="T110" s="458"/>
      <c r="U110" s="157"/>
      <c r="V110" s="157"/>
      <c r="W110" s="158"/>
      <c r="X110" s="158"/>
      <c r="Y110" s="158"/>
      <c r="Z110" s="157"/>
      <c r="AA110" s="158"/>
      <c r="AB110" s="158"/>
      <c r="AC110" s="158"/>
      <c r="AD110" s="158"/>
      <c r="AE110" s="158"/>
      <c r="AF110" s="158"/>
      <c r="AG110" s="94"/>
      <c r="AH110" s="86"/>
      <c r="AI110" s="94"/>
      <c r="AJ110" s="86"/>
      <c r="AK110" s="86"/>
      <c r="AL110" s="86"/>
      <c r="AM110" s="458"/>
      <c r="AN110" s="157"/>
      <c r="AO110" s="157"/>
      <c r="AP110" s="158"/>
      <c r="AQ110" s="158"/>
      <c r="AR110" s="158"/>
      <c r="AS110" s="157"/>
      <c r="AT110" s="158"/>
      <c r="AU110" s="158"/>
      <c r="AV110" s="158"/>
      <c r="AW110" s="158"/>
      <c r="AX110" s="158"/>
      <c r="AY110" s="158"/>
      <c r="AZ110" s="94"/>
      <c r="BA110" s="86"/>
      <c r="BB110" s="94"/>
      <c r="BC110" s="86"/>
      <c r="BD110" s="86"/>
      <c r="BE110" s="86"/>
      <c r="BF110" s="458"/>
      <c r="BG110" s="157"/>
      <c r="BH110" s="157"/>
      <c r="BI110" s="158"/>
      <c r="BJ110" s="158"/>
      <c r="BK110" s="158"/>
      <c r="BL110" s="157"/>
      <c r="BM110" s="158"/>
      <c r="BN110" s="158"/>
      <c r="BO110" s="158"/>
      <c r="BP110" s="158"/>
      <c r="BQ110" s="158"/>
      <c r="BR110" s="158"/>
      <c r="BS110" s="94"/>
      <c r="BT110" s="86"/>
      <c r="BU110" s="94"/>
      <c r="BV110" s="86"/>
      <c r="BW110" s="86"/>
      <c r="BX110" s="86"/>
      <c r="BY110" s="458"/>
      <c r="BZ110" s="157"/>
      <c r="CA110" s="157"/>
      <c r="CB110" s="158"/>
      <c r="CC110" s="158"/>
      <c r="CD110" s="158"/>
      <c r="CE110" s="157"/>
      <c r="CF110" s="158"/>
      <c r="CG110" s="158"/>
      <c r="CH110" s="158"/>
      <c r="CI110" s="158"/>
      <c r="CJ110" s="158"/>
      <c r="CK110" s="158"/>
      <c r="CL110" s="94"/>
      <c r="CM110" s="86"/>
      <c r="CN110" s="94"/>
      <c r="CO110" s="86"/>
      <c r="CP110" s="86"/>
      <c r="CQ110" s="86"/>
      <c r="CR110" s="458"/>
      <c r="CS110" s="157"/>
      <c r="CT110" s="157"/>
      <c r="CU110" s="158"/>
      <c r="CV110" s="158"/>
      <c r="CW110" s="158"/>
      <c r="CX110" s="157"/>
      <c r="CY110" s="158"/>
      <c r="CZ110" s="158"/>
      <c r="DA110" s="158"/>
      <c r="DB110" s="158"/>
      <c r="DC110" s="158"/>
      <c r="DD110" s="158"/>
      <c r="DE110" s="94"/>
      <c r="DF110" s="86"/>
      <c r="DG110" s="94"/>
      <c r="DH110" s="86"/>
      <c r="DI110" s="86"/>
      <c r="DJ110" s="86"/>
    </row>
    <row r="111" spans="1:114">
      <c r="A111" s="458"/>
      <c r="B111" s="157"/>
      <c r="C111" s="157"/>
      <c r="D111" s="158"/>
      <c r="E111" s="158"/>
      <c r="F111" s="158"/>
      <c r="G111" s="157"/>
      <c r="H111" s="158"/>
      <c r="I111" s="158"/>
      <c r="J111" s="158"/>
      <c r="K111" s="158"/>
      <c r="L111" s="158"/>
      <c r="M111" s="158"/>
      <c r="N111" s="94"/>
      <c r="O111" s="86"/>
      <c r="P111" s="94"/>
      <c r="Q111" s="86"/>
      <c r="R111" s="86"/>
      <c r="S111" s="86"/>
      <c r="T111" s="458"/>
      <c r="U111" s="157"/>
      <c r="V111" s="157"/>
      <c r="W111" s="158"/>
      <c r="X111" s="158"/>
      <c r="Y111" s="158"/>
      <c r="Z111" s="157"/>
      <c r="AA111" s="158"/>
      <c r="AB111" s="158"/>
      <c r="AC111" s="158"/>
      <c r="AD111" s="158"/>
      <c r="AE111" s="158"/>
      <c r="AF111" s="158"/>
      <c r="AG111" s="94"/>
      <c r="AH111" s="86"/>
      <c r="AI111" s="94"/>
      <c r="AJ111" s="86"/>
      <c r="AK111" s="86"/>
      <c r="AL111" s="86"/>
      <c r="AM111" s="458"/>
      <c r="AN111" s="157"/>
      <c r="AO111" s="157"/>
      <c r="AP111" s="158"/>
      <c r="AQ111" s="158"/>
      <c r="AR111" s="158"/>
      <c r="AS111" s="157"/>
      <c r="AT111" s="158"/>
      <c r="AU111" s="158"/>
      <c r="AV111" s="158"/>
      <c r="AW111" s="158"/>
      <c r="AX111" s="158"/>
      <c r="AY111" s="158"/>
      <c r="AZ111" s="94"/>
      <c r="BA111" s="86"/>
      <c r="BB111" s="94"/>
      <c r="BC111" s="86"/>
      <c r="BD111" s="86"/>
      <c r="BE111" s="86"/>
      <c r="BF111" s="458"/>
      <c r="BG111" s="157"/>
      <c r="BH111" s="157"/>
      <c r="BI111" s="158"/>
      <c r="BJ111" s="158"/>
      <c r="BK111" s="158"/>
      <c r="BL111" s="157"/>
      <c r="BM111" s="158"/>
      <c r="BN111" s="158"/>
      <c r="BO111" s="158"/>
      <c r="BP111" s="158"/>
      <c r="BQ111" s="158"/>
      <c r="BR111" s="158"/>
      <c r="BS111" s="94"/>
      <c r="BT111" s="86"/>
      <c r="BU111" s="94"/>
      <c r="BV111" s="86"/>
      <c r="BW111" s="86"/>
      <c r="BX111" s="86"/>
      <c r="BY111" s="458"/>
      <c r="BZ111" s="157"/>
      <c r="CA111" s="157"/>
      <c r="CB111" s="158"/>
      <c r="CC111" s="158"/>
      <c r="CD111" s="158"/>
      <c r="CE111" s="157"/>
      <c r="CF111" s="158"/>
      <c r="CG111" s="158"/>
      <c r="CH111" s="158"/>
      <c r="CI111" s="158"/>
      <c r="CJ111" s="158"/>
      <c r="CK111" s="158"/>
      <c r="CL111" s="94"/>
      <c r="CM111" s="86"/>
      <c r="CN111" s="94"/>
      <c r="CO111" s="86"/>
      <c r="CP111" s="86"/>
      <c r="CQ111" s="86"/>
      <c r="CR111" s="458"/>
      <c r="CS111" s="157"/>
      <c r="CT111" s="157"/>
      <c r="CU111" s="158"/>
      <c r="CV111" s="158"/>
      <c r="CW111" s="158"/>
      <c r="CX111" s="157"/>
      <c r="CY111" s="158"/>
      <c r="CZ111" s="158"/>
      <c r="DA111" s="158"/>
      <c r="DB111" s="158"/>
      <c r="DC111" s="158"/>
      <c r="DD111" s="158"/>
      <c r="DE111" s="94"/>
      <c r="DF111" s="86"/>
      <c r="DG111" s="94"/>
      <c r="DH111" s="86"/>
      <c r="DI111" s="86"/>
      <c r="DJ111" s="86"/>
    </row>
    <row r="112" spans="1:114">
      <c r="A112" s="86"/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25"/>
      <c r="P112" s="125"/>
      <c r="Q112" s="86"/>
      <c r="R112" s="117"/>
      <c r="S112" s="117"/>
      <c r="T112" s="86"/>
      <c r="U112" s="157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25"/>
      <c r="AI112" s="125"/>
      <c r="AJ112" s="86"/>
      <c r="AK112" s="117"/>
      <c r="AL112" s="117"/>
      <c r="AM112" s="86"/>
      <c r="AN112" s="157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25"/>
      <c r="BB112" s="125"/>
      <c r="BC112" s="86"/>
      <c r="BD112" s="117"/>
      <c r="BE112" s="117"/>
      <c r="BF112" s="86"/>
      <c r="BG112" s="157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25"/>
      <c r="BU112" s="125"/>
      <c r="BV112" s="86"/>
      <c r="BW112" s="117"/>
      <c r="BX112" s="117"/>
      <c r="BY112" s="86"/>
      <c r="BZ112" s="157"/>
      <c r="CA112" s="158"/>
      <c r="CB112" s="158"/>
      <c r="CC112" s="158"/>
      <c r="CD112" s="158"/>
      <c r="CE112" s="158"/>
      <c r="CF112" s="158"/>
      <c r="CG112" s="158"/>
      <c r="CH112" s="158"/>
      <c r="CI112" s="158"/>
      <c r="CJ112" s="158"/>
      <c r="CK112" s="158"/>
      <c r="CL112" s="125"/>
      <c r="CN112" s="125"/>
      <c r="CO112" s="86"/>
      <c r="CP112" s="117"/>
      <c r="CQ112" s="117"/>
      <c r="CR112" s="86"/>
      <c r="CS112" s="157"/>
      <c r="CT112" s="158"/>
      <c r="CU112" s="158"/>
      <c r="CV112" s="158"/>
      <c r="CW112" s="158"/>
      <c r="CX112" s="158"/>
      <c r="CY112" s="158"/>
      <c r="CZ112" s="158"/>
      <c r="DA112" s="158"/>
      <c r="DB112" s="158"/>
      <c r="DC112" s="158"/>
      <c r="DD112" s="158"/>
      <c r="DE112" s="125"/>
      <c r="DG112" s="125"/>
      <c r="DH112" s="86"/>
      <c r="DI112" s="117"/>
      <c r="DJ112" s="117"/>
    </row>
    <row r="113" spans="1:114">
      <c r="A113" s="86"/>
      <c r="B113" s="157"/>
      <c r="C113" s="157">
        <v>0</v>
      </c>
      <c r="D113" s="158" t="e">
        <f>IF($B$85&gt;=0,(1-(D85-$B$85)/($C$85-$B$85))*100,(1-D85/$C$85)*100)</f>
        <v>#VALUE!</v>
      </c>
      <c r="E113" s="158" t="e">
        <f t="shared" ref="E113:M113" si="222">IF($B$85&gt;=0,(1-(E85-$B$85)/($C$85-$B$85))*100,(1-E85/$C$85)*100)</f>
        <v>#VALUE!</v>
      </c>
      <c r="F113" s="158" t="e">
        <f t="shared" si="222"/>
        <v>#VALUE!</v>
      </c>
      <c r="G113" s="158" t="e">
        <f t="shared" si="222"/>
        <v>#VALUE!</v>
      </c>
      <c r="H113" s="158" t="e">
        <f t="shared" si="222"/>
        <v>#VALUE!</v>
      </c>
      <c r="I113" s="158" t="e">
        <f t="shared" si="222"/>
        <v>#VALUE!</v>
      </c>
      <c r="J113" s="158" t="e">
        <f t="shared" si="222"/>
        <v>#VALUE!</v>
      </c>
      <c r="K113" s="158" t="e">
        <f t="shared" si="222"/>
        <v>#VALUE!</v>
      </c>
      <c r="L113" s="158" t="e">
        <f t="shared" si="222"/>
        <v>#VALUE!</v>
      </c>
      <c r="M113" s="158" t="e">
        <f t="shared" si="222"/>
        <v>#VALUE!</v>
      </c>
      <c r="N113" s="117"/>
      <c r="O113" s="117"/>
      <c r="P113" s="117"/>
      <c r="Q113" s="86"/>
      <c r="R113" s="117"/>
      <c r="S113" s="117"/>
      <c r="T113" s="86"/>
      <c r="U113" s="157"/>
      <c r="V113" s="157">
        <v>0</v>
      </c>
      <c r="W113" s="158" t="e">
        <f>IF($B$85&gt;=0,(1-(W85-$B$85)/($C$85-$B$85))*100,(1-W85/$C$85)*100)</f>
        <v>#VALUE!</v>
      </c>
      <c r="X113" s="158" t="e">
        <f t="shared" ref="X113:AF113" si="223">IF($B$85&gt;=0,(1-(X85-$B$85)/($C$85-$B$85))*100,(1-X85/$C$85)*100)</f>
        <v>#VALUE!</v>
      </c>
      <c r="Y113" s="158" t="e">
        <f t="shared" si="223"/>
        <v>#VALUE!</v>
      </c>
      <c r="Z113" s="158" t="e">
        <f t="shared" si="223"/>
        <v>#VALUE!</v>
      </c>
      <c r="AA113" s="158" t="e">
        <f t="shared" si="223"/>
        <v>#VALUE!</v>
      </c>
      <c r="AB113" s="158" t="e">
        <f t="shared" si="223"/>
        <v>#VALUE!</v>
      </c>
      <c r="AC113" s="158" t="e">
        <f t="shared" si="223"/>
        <v>#VALUE!</v>
      </c>
      <c r="AD113" s="158" t="e">
        <f t="shared" si="223"/>
        <v>#VALUE!</v>
      </c>
      <c r="AE113" s="158" t="e">
        <f t="shared" si="223"/>
        <v>#VALUE!</v>
      </c>
      <c r="AF113" s="158" t="e">
        <f t="shared" si="223"/>
        <v>#VALUE!</v>
      </c>
      <c r="AG113" s="117"/>
      <c r="AH113" s="117"/>
      <c r="AI113" s="117"/>
      <c r="AJ113" s="86"/>
      <c r="AK113" s="117"/>
      <c r="AL113" s="117"/>
      <c r="AM113" s="86"/>
      <c r="AN113" s="157"/>
      <c r="AO113" s="157">
        <v>0</v>
      </c>
      <c r="AP113" s="158" t="e">
        <f>IF($B$85&gt;=0,(1-(AP85-$B$85)/($C$85-$B$85))*100,(1-AP85/$C$85)*100)</f>
        <v>#VALUE!</v>
      </c>
      <c r="AQ113" s="158" t="e">
        <f t="shared" ref="AQ113:AY113" si="224">IF($B$85&gt;=0,(1-(AQ85-$B$85)/($C$85-$B$85))*100,(1-AQ85/$C$85)*100)</f>
        <v>#VALUE!</v>
      </c>
      <c r="AR113" s="158" t="e">
        <f t="shared" si="224"/>
        <v>#VALUE!</v>
      </c>
      <c r="AS113" s="158" t="e">
        <f t="shared" si="224"/>
        <v>#VALUE!</v>
      </c>
      <c r="AT113" s="158" t="e">
        <f t="shared" si="224"/>
        <v>#VALUE!</v>
      </c>
      <c r="AU113" s="158" t="e">
        <f t="shared" si="224"/>
        <v>#VALUE!</v>
      </c>
      <c r="AV113" s="158" t="e">
        <f t="shared" si="224"/>
        <v>#VALUE!</v>
      </c>
      <c r="AW113" s="158" t="e">
        <f t="shared" si="224"/>
        <v>#VALUE!</v>
      </c>
      <c r="AX113" s="158" t="e">
        <f t="shared" si="224"/>
        <v>#VALUE!</v>
      </c>
      <c r="AY113" s="158" t="e">
        <f t="shared" si="224"/>
        <v>#VALUE!</v>
      </c>
      <c r="AZ113" s="117"/>
      <c r="BA113" s="117"/>
      <c r="BB113" s="117"/>
      <c r="BC113" s="86"/>
      <c r="BD113" s="117"/>
      <c r="BE113" s="117"/>
      <c r="BF113" s="86"/>
      <c r="BG113" s="157"/>
      <c r="BH113" s="157">
        <v>0</v>
      </c>
      <c r="BI113" s="158" t="e">
        <f>IF($B$85&gt;=0,(1-(BI85-$B$85)/($C$85-$B$85))*100,(1-BI85/$C$85)*100)</f>
        <v>#VALUE!</v>
      </c>
      <c r="BJ113" s="158" t="e">
        <f t="shared" ref="BJ113:BR113" si="225">IF($B$85&gt;=0,(1-(BJ85-$B$85)/($C$85-$B$85))*100,(1-BJ85/$C$85)*100)</f>
        <v>#VALUE!</v>
      </c>
      <c r="BK113" s="158" t="e">
        <f t="shared" si="225"/>
        <v>#VALUE!</v>
      </c>
      <c r="BL113" s="158" t="e">
        <f t="shared" si="225"/>
        <v>#VALUE!</v>
      </c>
      <c r="BM113" s="158" t="e">
        <f t="shared" si="225"/>
        <v>#VALUE!</v>
      </c>
      <c r="BN113" s="158" t="e">
        <f t="shared" si="225"/>
        <v>#VALUE!</v>
      </c>
      <c r="BO113" s="158" t="e">
        <f t="shared" si="225"/>
        <v>#VALUE!</v>
      </c>
      <c r="BP113" s="158" t="e">
        <f t="shared" si="225"/>
        <v>#VALUE!</v>
      </c>
      <c r="BQ113" s="158" t="e">
        <f t="shared" si="225"/>
        <v>#VALUE!</v>
      </c>
      <c r="BR113" s="158" t="e">
        <f t="shared" si="225"/>
        <v>#VALUE!</v>
      </c>
      <c r="BS113" s="117"/>
      <c r="BT113" s="117"/>
      <c r="BU113" s="117"/>
      <c r="BV113" s="86"/>
      <c r="BW113" s="117"/>
      <c r="BX113" s="117"/>
      <c r="BY113" s="86"/>
      <c r="BZ113" s="157"/>
      <c r="CA113" s="157">
        <v>0</v>
      </c>
      <c r="CB113" s="158" t="e">
        <f>IF($B$85&gt;=0,(1-(CB85-$B$85)/($C$85-$B$85))*100,(1-CB85/$C$85)*100)</f>
        <v>#VALUE!</v>
      </c>
      <c r="CC113" s="158" t="e">
        <f t="shared" ref="CC113:CK113" si="226">IF($B$85&gt;=0,(1-(CC85-$B$85)/($C$85-$B$85))*100,(1-CC85/$C$85)*100)</f>
        <v>#VALUE!</v>
      </c>
      <c r="CD113" s="158" t="e">
        <f t="shared" si="226"/>
        <v>#VALUE!</v>
      </c>
      <c r="CE113" s="158" t="e">
        <f t="shared" si="226"/>
        <v>#VALUE!</v>
      </c>
      <c r="CF113" s="158" t="e">
        <f t="shared" si="226"/>
        <v>#VALUE!</v>
      </c>
      <c r="CG113" s="158" t="e">
        <f t="shared" si="226"/>
        <v>#VALUE!</v>
      </c>
      <c r="CH113" s="158" t="e">
        <f t="shared" si="226"/>
        <v>#VALUE!</v>
      </c>
      <c r="CI113" s="158" t="e">
        <f t="shared" si="226"/>
        <v>#VALUE!</v>
      </c>
      <c r="CJ113" s="158" t="e">
        <f t="shared" si="226"/>
        <v>#VALUE!</v>
      </c>
      <c r="CK113" s="158" t="e">
        <f t="shared" si="226"/>
        <v>#VALUE!</v>
      </c>
      <c r="CL113" s="117"/>
      <c r="CM113" s="117"/>
      <c r="CN113" s="117"/>
      <c r="CO113" s="86"/>
      <c r="CP113" s="117"/>
      <c r="CQ113" s="117"/>
      <c r="CR113" s="86"/>
      <c r="CS113" s="157"/>
      <c r="CT113" s="157">
        <v>0</v>
      </c>
      <c r="CU113" s="158" t="e">
        <f>IF($B$85&gt;=0,(1-(CU85-$B$85)/($C$85-$B$85))*100,(1-CU85/$C$85)*100)</f>
        <v>#VALUE!</v>
      </c>
      <c r="CV113" s="158" t="e">
        <f t="shared" ref="CV113:DD113" si="227">IF($B$85&gt;=0,(1-(CV85-$B$85)/($C$85-$B$85))*100,(1-CV85/$C$85)*100)</f>
        <v>#VALUE!</v>
      </c>
      <c r="CW113" s="158" t="e">
        <f t="shared" si="227"/>
        <v>#VALUE!</v>
      </c>
      <c r="CX113" s="158" t="e">
        <f t="shared" si="227"/>
        <v>#VALUE!</v>
      </c>
      <c r="CY113" s="158" t="e">
        <f t="shared" si="227"/>
        <v>#VALUE!</v>
      </c>
      <c r="CZ113" s="158" t="e">
        <f t="shared" si="227"/>
        <v>#VALUE!</v>
      </c>
      <c r="DA113" s="158" t="e">
        <f t="shared" si="227"/>
        <v>#VALUE!</v>
      </c>
      <c r="DB113" s="158" t="e">
        <f t="shared" si="227"/>
        <v>#VALUE!</v>
      </c>
      <c r="DC113" s="158" t="e">
        <f t="shared" si="227"/>
        <v>#VALUE!</v>
      </c>
      <c r="DD113" s="158" t="e">
        <f t="shared" si="227"/>
        <v>#VALUE!</v>
      </c>
      <c r="DE113" s="117"/>
      <c r="DF113" s="117"/>
      <c r="DG113" s="117"/>
      <c r="DH113" s="86"/>
      <c r="DI113" s="117"/>
      <c r="DJ113" s="117"/>
    </row>
    <row r="114" spans="1:114">
      <c r="A114" s="86"/>
      <c r="B114" s="157"/>
      <c r="C114" s="158"/>
      <c r="D114" s="158"/>
      <c r="E114" s="157"/>
      <c r="F114" s="158"/>
      <c r="G114" s="158"/>
      <c r="H114" s="158"/>
      <c r="I114" s="158"/>
      <c r="J114" s="158"/>
      <c r="K114" s="158"/>
      <c r="L114" s="158"/>
      <c r="M114" s="158"/>
      <c r="N114" s="122"/>
      <c r="O114" s="86"/>
      <c r="P114" s="86"/>
      <c r="Q114" s="86"/>
      <c r="R114" s="86"/>
      <c r="S114" s="86"/>
      <c r="T114" s="86"/>
      <c r="U114" s="157"/>
      <c r="V114" s="158"/>
      <c r="W114" s="158"/>
      <c r="X114" s="157"/>
      <c r="Y114" s="158"/>
      <c r="Z114" s="158"/>
      <c r="AA114" s="158"/>
      <c r="AB114" s="158"/>
      <c r="AC114" s="158"/>
      <c r="AD114" s="158"/>
      <c r="AE114" s="158"/>
      <c r="AF114" s="158"/>
      <c r="AG114" s="122"/>
      <c r="AH114" s="86"/>
      <c r="AI114" s="86"/>
      <c r="AJ114" s="86"/>
      <c r="AK114" s="86"/>
      <c r="AL114" s="86"/>
      <c r="AM114" s="86"/>
      <c r="AN114" s="157"/>
      <c r="AO114" s="158"/>
      <c r="AP114" s="158"/>
      <c r="AQ114" s="157"/>
      <c r="AR114" s="158"/>
      <c r="AS114" s="158"/>
      <c r="AT114" s="158"/>
      <c r="AU114" s="158"/>
      <c r="AV114" s="158"/>
      <c r="AW114" s="158"/>
      <c r="AX114" s="158"/>
      <c r="AY114" s="158"/>
      <c r="AZ114" s="122"/>
      <c r="BA114" s="86"/>
      <c r="BB114" s="86"/>
      <c r="BC114" s="86"/>
      <c r="BD114" s="86"/>
      <c r="BE114" s="86"/>
      <c r="BF114" s="86"/>
      <c r="BG114" s="157"/>
      <c r="BH114" s="158"/>
      <c r="BI114" s="158"/>
      <c r="BJ114" s="157"/>
      <c r="BK114" s="158"/>
      <c r="BL114" s="158"/>
      <c r="BM114" s="158"/>
      <c r="BN114" s="158"/>
      <c r="BO114" s="158"/>
      <c r="BP114" s="158"/>
      <c r="BQ114" s="158"/>
      <c r="BR114" s="158"/>
      <c r="BS114" s="122"/>
      <c r="BT114" s="86"/>
      <c r="BU114" s="86"/>
      <c r="BV114" s="86"/>
      <c r="BW114" s="86"/>
      <c r="BX114" s="86"/>
      <c r="BY114" s="86"/>
      <c r="BZ114" s="157"/>
      <c r="CA114" s="158"/>
      <c r="CB114" s="158"/>
      <c r="CC114" s="157"/>
      <c r="CD114" s="158"/>
      <c r="CE114" s="158"/>
      <c r="CF114" s="158"/>
      <c r="CG114" s="158"/>
      <c r="CH114" s="158"/>
      <c r="CI114" s="158"/>
      <c r="CJ114" s="158"/>
      <c r="CK114" s="158"/>
      <c r="CL114" s="122"/>
      <c r="CM114" s="86"/>
      <c r="CN114" s="86"/>
      <c r="CO114" s="86"/>
      <c r="CP114" s="86"/>
      <c r="CQ114" s="86"/>
      <c r="CR114" s="86"/>
      <c r="CS114" s="157"/>
      <c r="CT114" s="158"/>
      <c r="CU114" s="158"/>
      <c r="CV114" s="157"/>
      <c r="CW114" s="158"/>
      <c r="CX114" s="158"/>
      <c r="CY114" s="158"/>
      <c r="CZ114" s="158"/>
      <c r="DA114" s="158"/>
      <c r="DB114" s="158"/>
      <c r="DC114" s="158"/>
      <c r="DD114" s="158"/>
      <c r="DE114" s="122"/>
      <c r="DF114" s="86"/>
      <c r="DG114" s="86"/>
      <c r="DH114" s="86"/>
      <c r="DI114" s="86"/>
      <c r="DJ114" s="86"/>
    </row>
    <row r="115" spans="1:114">
      <c r="A115" s="86"/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17"/>
      <c r="O115" s="86"/>
      <c r="P115" s="86"/>
      <c r="Q115" s="86"/>
      <c r="R115" s="86"/>
      <c r="S115" s="86"/>
      <c r="T115" s="86"/>
      <c r="U115" s="157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17"/>
      <c r="AH115" s="86"/>
      <c r="AI115" s="86"/>
      <c r="AJ115" s="86"/>
      <c r="AK115" s="86"/>
      <c r="AL115" s="86"/>
      <c r="AM115" s="86"/>
      <c r="AN115" s="157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17"/>
      <c r="BA115" s="86"/>
      <c r="BB115" s="86"/>
      <c r="BC115" s="86"/>
      <c r="BD115" s="86"/>
      <c r="BE115" s="86"/>
      <c r="BF115" s="86"/>
      <c r="BG115" s="157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17"/>
      <c r="BT115" s="86"/>
      <c r="BU115" s="86"/>
      <c r="BV115" s="86"/>
      <c r="BW115" s="86"/>
      <c r="BX115" s="86"/>
      <c r="BY115" s="86"/>
      <c r="BZ115" s="157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17"/>
      <c r="CM115" s="86"/>
      <c r="CN115" s="86"/>
      <c r="CO115" s="86"/>
      <c r="CP115" s="86"/>
      <c r="CQ115" s="86"/>
      <c r="CR115" s="86"/>
      <c r="CS115" s="157"/>
      <c r="CT115" s="158"/>
      <c r="CU115" s="158"/>
      <c r="CV115" s="158"/>
      <c r="CW115" s="158"/>
      <c r="CX115" s="158"/>
      <c r="CY115" s="158"/>
      <c r="CZ115" s="158"/>
      <c r="DA115" s="158"/>
      <c r="DB115" s="158"/>
      <c r="DC115" s="158"/>
      <c r="DD115" s="158"/>
      <c r="DE115" s="117"/>
      <c r="DF115" s="86"/>
      <c r="DG115" s="86"/>
      <c r="DH115" s="86"/>
      <c r="DI115" s="86"/>
      <c r="DJ115" s="86"/>
    </row>
    <row r="116" spans="1:114">
      <c r="A116" s="86"/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17"/>
      <c r="O116" s="86"/>
      <c r="P116" s="86"/>
      <c r="Q116" s="86"/>
      <c r="R116" s="86"/>
      <c r="S116" s="86"/>
      <c r="T116" s="86"/>
      <c r="U116" s="157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17"/>
      <c r="AH116" s="86"/>
      <c r="AI116" s="86"/>
      <c r="AJ116" s="86"/>
      <c r="AK116" s="86"/>
      <c r="AL116" s="86"/>
      <c r="AM116" s="86"/>
      <c r="AN116" s="157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17"/>
      <c r="BA116" s="86"/>
      <c r="BB116" s="86"/>
      <c r="BC116" s="86"/>
      <c r="BD116" s="86"/>
      <c r="BE116" s="86"/>
      <c r="BF116" s="86"/>
      <c r="BG116" s="157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17"/>
      <c r="BT116" s="86"/>
      <c r="BU116" s="86"/>
      <c r="BV116" s="86"/>
      <c r="BW116" s="86"/>
      <c r="BX116" s="86"/>
      <c r="BY116" s="86"/>
      <c r="BZ116" s="157"/>
      <c r="CA116" s="158"/>
      <c r="CB116" s="158"/>
      <c r="CC116" s="158"/>
      <c r="CD116" s="158"/>
      <c r="CE116" s="158"/>
      <c r="CF116" s="158"/>
      <c r="CG116" s="158"/>
      <c r="CH116" s="158"/>
      <c r="CI116" s="158"/>
      <c r="CJ116" s="158"/>
      <c r="CK116" s="158"/>
      <c r="CL116" s="117"/>
      <c r="CM116" s="86"/>
      <c r="CN116" s="86"/>
      <c r="CO116" s="86"/>
      <c r="CP116" s="86"/>
      <c r="CQ116" s="86"/>
      <c r="CR116" s="86"/>
      <c r="CS116" s="157"/>
      <c r="CT116" s="158"/>
      <c r="CU116" s="158"/>
      <c r="CV116" s="158"/>
      <c r="CW116" s="158"/>
      <c r="CX116" s="158"/>
      <c r="CY116" s="158"/>
      <c r="CZ116" s="158"/>
      <c r="DA116" s="158"/>
      <c r="DB116" s="158"/>
      <c r="DC116" s="158"/>
      <c r="DD116" s="158"/>
      <c r="DE116" s="117"/>
      <c r="DF116" s="86"/>
      <c r="DG116" s="86"/>
      <c r="DH116" s="86"/>
      <c r="DI116" s="86"/>
      <c r="DJ116" s="86"/>
    </row>
    <row r="117" spans="1:114">
      <c r="A117" s="86"/>
      <c r="B117" s="94"/>
      <c r="C117" s="124"/>
      <c r="D117" s="110"/>
      <c r="E117" s="117"/>
      <c r="F117" s="110"/>
      <c r="G117" s="124"/>
      <c r="H117" s="110"/>
      <c r="I117" s="129"/>
      <c r="J117" s="151"/>
      <c r="K117" s="129"/>
      <c r="L117" s="151"/>
      <c r="N117" s="94"/>
      <c r="O117" s="86"/>
      <c r="P117" s="94"/>
      <c r="Q117" s="86"/>
      <c r="R117" s="86"/>
      <c r="S117" s="86"/>
      <c r="T117" s="86"/>
      <c r="U117" s="94"/>
      <c r="V117" s="124"/>
      <c r="W117" s="110"/>
      <c r="X117" s="117"/>
      <c r="Y117" s="110"/>
      <c r="Z117" s="124"/>
      <c r="AA117" s="110"/>
      <c r="AB117" s="129"/>
      <c r="AC117" s="151"/>
      <c r="AD117" s="129"/>
      <c r="AE117" s="151"/>
      <c r="AG117" s="94"/>
      <c r="AH117" s="86"/>
      <c r="AI117" s="94"/>
      <c r="AJ117" s="86"/>
      <c r="AK117" s="86"/>
      <c r="AL117" s="86"/>
      <c r="AM117" s="86"/>
      <c r="AN117" s="94"/>
      <c r="AO117" s="124"/>
      <c r="AP117" s="110"/>
      <c r="AQ117" s="117"/>
      <c r="AR117" s="110"/>
      <c r="AS117" s="124"/>
      <c r="AT117" s="110"/>
      <c r="AU117" s="129"/>
      <c r="AV117" s="151"/>
      <c r="AW117" s="129"/>
      <c r="AX117" s="151"/>
      <c r="AZ117" s="94"/>
      <c r="BA117" s="86"/>
      <c r="BB117" s="94"/>
      <c r="BC117" s="86"/>
      <c r="BD117" s="86"/>
      <c r="BE117" s="86"/>
      <c r="BF117" s="86"/>
      <c r="BG117" s="94"/>
      <c r="BH117" s="124"/>
      <c r="BI117" s="110"/>
      <c r="BJ117" s="117"/>
      <c r="BK117" s="110"/>
      <c r="BL117" s="124"/>
      <c r="BM117" s="110"/>
      <c r="BN117" s="129"/>
      <c r="BO117" s="151"/>
      <c r="BP117" s="129"/>
      <c r="BQ117" s="151"/>
      <c r="BS117" s="94"/>
      <c r="BT117" s="86"/>
      <c r="BU117" s="94"/>
      <c r="BV117" s="86"/>
      <c r="BW117" s="86"/>
      <c r="BX117" s="86"/>
      <c r="BY117" s="86"/>
      <c r="BZ117" s="94"/>
      <c r="CA117" s="124"/>
      <c r="CB117" s="110"/>
      <c r="CC117" s="117"/>
      <c r="CD117" s="110"/>
      <c r="CE117" s="124"/>
      <c r="CF117" s="110"/>
      <c r="CG117" s="129"/>
      <c r="CH117" s="151"/>
      <c r="CI117" s="129"/>
      <c r="CJ117" s="151"/>
      <c r="CL117" s="94"/>
      <c r="CM117" s="86"/>
      <c r="CN117" s="94"/>
      <c r="CO117" s="86"/>
      <c r="CP117" s="86"/>
      <c r="CQ117" s="86"/>
      <c r="CR117" s="86"/>
      <c r="CS117" s="94"/>
      <c r="CT117" s="124"/>
      <c r="CU117" s="110"/>
      <c r="CV117" s="117"/>
      <c r="CW117" s="110"/>
      <c r="CX117" s="124"/>
      <c r="CY117" s="110"/>
      <c r="CZ117" s="129"/>
      <c r="DA117" s="151"/>
      <c r="DB117" s="129"/>
      <c r="DC117" s="151"/>
      <c r="DE117" s="94"/>
      <c r="DF117" s="86"/>
      <c r="DG117" s="94"/>
      <c r="DH117" s="86"/>
      <c r="DI117" s="86"/>
      <c r="DJ117" s="86"/>
    </row>
    <row r="118" spans="1:114" ht="14" customHeight="1">
      <c r="A118" s="458" t="s">
        <v>246</v>
      </c>
      <c r="B118" s="159"/>
      <c r="C118" s="159">
        <v>0</v>
      </c>
      <c r="D118" s="160" t="e">
        <f>IF($B$90&gt;=0,(1-(D90-$B$90)/($C$90-$B$90))*100,(1-D90/$C$90)*100)</f>
        <v>#VALUE!</v>
      </c>
      <c r="E118" s="160" t="e">
        <f t="shared" ref="E118:M118" si="228">IF($B$90&gt;=0,(1-(E90-$B$90)/($C$90-$B$90))*100,(1-E90/$C$90)*100)</f>
        <v>#VALUE!</v>
      </c>
      <c r="F118" s="160" t="e">
        <f t="shared" si="228"/>
        <v>#VALUE!</v>
      </c>
      <c r="G118" s="160" t="e">
        <f t="shared" si="228"/>
        <v>#VALUE!</v>
      </c>
      <c r="H118" s="160" t="e">
        <f t="shared" si="228"/>
        <v>#VALUE!</v>
      </c>
      <c r="I118" s="160" t="e">
        <f t="shared" si="228"/>
        <v>#VALUE!</v>
      </c>
      <c r="J118" s="160" t="e">
        <f t="shared" si="228"/>
        <v>#VALUE!</v>
      </c>
      <c r="K118" s="160" t="e">
        <f t="shared" si="228"/>
        <v>#VALUE!</v>
      </c>
      <c r="L118" s="160" t="e">
        <f t="shared" si="228"/>
        <v>#VALUE!</v>
      </c>
      <c r="M118" s="160" t="e">
        <f t="shared" si="228"/>
        <v>#VALUE!</v>
      </c>
      <c r="N118" s="125"/>
      <c r="O118" s="117"/>
      <c r="P118" s="125"/>
      <c r="Q118" s="86"/>
      <c r="R118" s="86"/>
      <c r="S118" s="86"/>
      <c r="T118" s="458" t="s">
        <v>246</v>
      </c>
      <c r="U118" s="159"/>
      <c r="V118" s="159">
        <v>0</v>
      </c>
      <c r="W118" s="160" t="e">
        <f>IF($U$90&gt;=0,(1-(W90-$U$90)/($V$90-$U$90))*100,(1-W90/$V$90)*100)</f>
        <v>#VALUE!</v>
      </c>
      <c r="X118" s="160" t="e">
        <f t="shared" ref="X118:AE118" si="229">IF($U$90&gt;=0,(1-(X90-$U$90)/($V$90-$U$90))*100,(1-X90/$V$90)*100)</f>
        <v>#VALUE!</v>
      </c>
      <c r="Y118" s="160" t="e">
        <f t="shared" si="229"/>
        <v>#VALUE!</v>
      </c>
      <c r="Z118" s="160" t="e">
        <f t="shared" si="229"/>
        <v>#VALUE!</v>
      </c>
      <c r="AA118" s="160" t="e">
        <f t="shared" si="229"/>
        <v>#VALUE!</v>
      </c>
      <c r="AB118" s="160" t="e">
        <f t="shared" si="229"/>
        <v>#VALUE!</v>
      </c>
      <c r="AC118" s="160" t="e">
        <f t="shared" si="229"/>
        <v>#VALUE!</v>
      </c>
      <c r="AD118" s="160" t="e">
        <f t="shared" si="229"/>
        <v>#VALUE!</v>
      </c>
      <c r="AE118" s="160" t="e">
        <f t="shared" si="229"/>
        <v>#VALUE!</v>
      </c>
      <c r="AF118" s="160" t="e">
        <f>IF($U$90&gt;=0,(1-(AF90-$U$90)/($V$90-$U$90))*100,(1-AF90/$V$90)*100)</f>
        <v>#VALUE!</v>
      </c>
      <c r="AG118" s="125"/>
      <c r="AH118" s="117"/>
      <c r="AI118" s="125"/>
      <c r="AJ118" s="86"/>
      <c r="AK118" s="86"/>
      <c r="AL118" s="86"/>
      <c r="AM118" s="458" t="s">
        <v>246</v>
      </c>
      <c r="AN118" s="159"/>
      <c r="AO118" s="159">
        <v>0</v>
      </c>
      <c r="AP118" s="160" t="e">
        <f>IF($AN$90&gt;=0,(1-(AP90-$AN$90)/($AO$90-$AN$90))*100,(1-AP90/$AO$90)*100)</f>
        <v>#VALUE!</v>
      </c>
      <c r="AQ118" s="160" t="e">
        <f t="shared" ref="AQ118:AX118" si="230">IF($AN$90&gt;=0,(1-(AQ90-$AN$90)/($AO$90-$AN$90))*100,(1-AQ90/$AO$90)*100)</f>
        <v>#VALUE!</v>
      </c>
      <c r="AR118" s="160" t="e">
        <f t="shared" si="230"/>
        <v>#VALUE!</v>
      </c>
      <c r="AS118" s="160" t="e">
        <f t="shared" si="230"/>
        <v>#VALUE!</v>
      </c>
      <c r="AT118" s="160" t="e">
        <f t="shared" si="230"/>
        <v>#VALUE!</v>
      </c>
      <c r="AU118" s="160" t="e">
        <f t="shared" si="230"/>
        <v>#VALUE!</v>
      </c>
      <c r="AV118" s="160" t="e">
        <f t="shared" si="230"/>
        <v>#VALUE!</v>
      </c>
      <c r="AW118" s="160" t="e">
        <f t="shared" si="230"/>
        <v>#VALUE!</v>
      </c>
      <c r="AX118" s="160" t="e">
        <f t="shared" si="230"/>
        <v>#VALUE!</v>
      </c>
      <c r="AY118" s="160" t="e">
        <f>IF($AN$90&gt;=0,(1-(AY90-$AN$90)/($AO$90-$AN$90))*100,(1-AY90/$AO$90)*100)</f>
        <v>#VALUE!</v>
      </c>
      <c r="AZ118" s="125"/>
      <c r="BA118" s="117"/>
      <c r="BB118" s="125"/>
      <c r="BC118" s="86"/>
      <c r="BD118" s="86"/>
      <c r="BE118" s="86"/>
      <c r="BF118" s="458" t="s">
        <v>246</v>
      </c>
      <c r="BG118" s="159"/>
      <c r="BH118" s="159">
        <v>0</v>
      </c>
      <c r="BI118" s="160" t="e">
        <f>IF($BG$90&gt;=0,(1-(BI90-$BG$90)/($BH$90-$BG$90))*100,(1-BI90/$BH$90)*100)</f>
        <v>#VALUE!</v>
      </c>
      <c r="BJ118" s="160" t="e">
        <f t="shared" ref="BJ118:BR118" si="231">IF($BG$90&gt;=0,(1-(BJ90-$BG$90)/($BH$90-$BG$90))*100,(1-BJ90/$BH$90)*100)</f>
        <v>#VALUE!</v>
      </c>
      <c r="BK118" s="160" t="e">
        <f t="shared" si="231"/>
        <v>#VALUE!</v>
      </c>
      <c r="BL118" s="160" t="e">
        <f t="shared" si="231"/>
        <v>#VALUE!</v>
      </c>
      <c r="BM118" s="160" t="e">
        <f t="shared" si="231"/>
        <v>#VALUE!</v>
      </c>
      <c r="BN118" s="160" t="e">
        <f t="shared" si="231"/>
        <v>#VALUE!</v>
      </c>
      <c r="BO118" s="160" t="e">
        <f t="shared" si="231"/>
        <v>#VALUE!</v>
      </c>
      <c r="BP118" s="160" t="e">
        <f t="shared" si="231"/>
        <v>#VALUE!</v>
      </c>
      <c r="BQ118" s="160" t="e">
        <f t="shared" si="231"/>
        <v>#VALUE!</v>
      </c>
      <c r="BR118" s="160" t="e">
        <f t="shared" si="231"/>
        <v>#VALUE!</v>
      </c>
      <c r="BS118" s="125"/>
      <c r="BT118" s="117"/>
      <c r="BU118" s="125"/>
      <c r="BV118" s="86"/>
      <c r="BW118" s="86"/>
      <c r="BX118" s="86"/>
      <c r="BY118" s="458" t="s">
        <v>246</v>
      </c>
      <c r="BZ118" s="159"/>
      <c r="CA118" s="159">
        <v>0</v>
      </c>
      <c r="CB118" s="160" t="e">
        <f>IF($BZ$90&gt;=0,(1-(CB90-$BZ$90)/($CA$90-$BZ$90))*100,(1-CB90/$CA$90)*100)</f>
        <v>#VALUE!</v>
      </c>
      <c r="CC118" s="160" t="e">
        <f t="shared" ref="CC118:CK118" si="232">IF($BZ$90&gt;=0,(1-(CC90-$BZ$90)/($CA$90-$BZ$90))*100,(1-CC90/$CA$90)*100)</f>
        <v>#VALUE!</v>
      </c>
      <c r="CD118" s="160" t="e">
        <f t="shared" si="232"/>
        <v>#VALUE!</v>
      </c>
      <c r="CE118" s="160" t="e">
        <f t="shared" si="232"/>
        <v>#VALUE!</v>
      </c>
      <c r="CF118" s="160" t="e">
        <f t="shared" si="232"/>
        <v>#VALUE!</v>
      </c>
      <c r="CG118" s="160" t="e">
        <f t="shared" si="232"/>
        <v>#VALUE!</v>
      </c>
      <c r="CH118" s="160" t="e">
        <f t="shared" si="232"/>
        <v>#VALUE!</v>
      </c>
      <c r="CI118" s="160" t="e">
        <f t="shared" si="232"/>
        <v>#VALUE!</v>
      </c>
      <c r="CJ118" s="160" t="e">
        <f t="shared" si="232"/>
        <v>#VALUE!</v>
      </c>
      <c r="CK118" s="160" t="e">
        <f t="shared" si="232"/>
        <v>#VALUE!</v>
      </c>
      <c r="CL118" s="125"/>
      <c r="CM118" s="117"/>
      <c r="CN118" s="125"/>
      <c r="CO118" s="86"/>
      <c r="CP118" s="86"/>
      <c r="CQ118" s="86"/>
      <c r="CR118" s="458" t="s">
        <v>246</v>
      </c>
      <c r="CS118" s="159"/>
      <c r="CT118" s="159">
        <v>0</v>
      </c>
      <c r="CU118" s="160" t="e">
        <f>IF($CS$90&gt;=0,(1-(CU90-$CS$90)/($CT$90-$CS$90))*100,(1-CU90/$CT$90)*100)</f>
        <v>#VALUE!</v>
      </c>
      <c r="CV118" s="160" t="e">
        <f t="shared" ref="CV118:DD118" si="233">IF($CS$90&gt;=0,(1-(CV90-$CS$90)/($CT$90-$CS$90))*100,(1-CV90/$CT$90)*100)</f>
        <v>#VALUE!</v>
      </c>
      <c r="CW118" s="160" t="e">
        <f t="shared" si="233"/>
        <v>#VALUE!</v>
      </c>
      <c r="CX118" s="160" t="e">
        <f t="shared" si="233"/>
        <v>#VALUE!</v>
      </c>
      <c r="CY118" s="160" t="e">
        <f t="shared" si="233"/>
        <v>#VALUE!</v>
      </c>
      <c r="CZ118" s="160" t="e">
        <f t="shared" si="233"/>
        <v>#VALUE!</v>
      </c>
      <c r="DA118" s="160" t="e">
        <f t="shared" si="233"/>
        <v>#VALUE!</v>
      </c>
      <c r="DB118" s="160" t="e">
        <f t="shared" si="233"/>
        <v>#VALUE!</v>
      </c>
      <c r="DC118" s="160" t="e">
        <f t="shared" si="233"/>
        <v>#VALUE!</v>
      </c>
      <c r="DD118" s="160" t="e">
        <f t="shared" si="233"/>
        <v>#VALUE!</v>
      </c>
      <c r="DE118" s="125"/>
      <c r="DF118" s="117"/>
      <c r="DG118" s="125"/>
      <c r="DH118" s="86"/>
      <c r="DI118" s="86"/>
      <c r="DJ118" s="86"/>
    </row>
    <row r="119" spans="1:114">
      <c r="A119" s="458"/>
      <c r="B119" s="159"/>
      <c r="C119" s="159"/>
      <c r="D119" s="160"/>
      <c r="E119" s="160"/>
      <c r="F119" s="160"/>
      <c r="G119" s="159"/>
      <c r="H119" s="160"/>
      <c r="I119" s="160"/>
      <c r="J119" s="160"/>
      <c r="K119" s="160"/>
      <c r="L119" s="160"/>
      <c r="M119" s="160"/>
      <c r="N119" s="117"/>
      <c r="O119" s="117"/>
      <c r="P119" s="117"/>
      <c r="Q119" s="86"/>
      <c r="R119" s="86"/>
      <c r="S119" s="86"/>
      <c r="T119" s="458"/>
      <c r="U119" s="159"/>
      <c r="V119" s="159"/>
      <c r="W119" s="160"/>
      <c r="X119" s="160"/>
      <c r="Y119" s="160"/>
      <c r="Z119" s="159"/>
      <c r="AA119" s="160"/>
      <c r="AB119" s="160"/>
      <c r="AC119" s="160"/>
      <c r="AD119" s="160"/>
      <c r="AE119" s="160"/>
      <c r="AF119" s="160"/>
      <c r="AG119" s="117"/>
      <c r="AH119" s="117"/>
      <c r="AI119" s="117"/>
      <c r="AJ119" s="86"/>
      <c r="AK119" s="86"/>
      <c r="AL119" s="86"/>
      <c r="AM119" s="458"/>
      <c r="AN119" s="159"/>
      <c r="AO119" s="159"/>
      <c r="AP119" s="160"/>
      <c r="AQ119" s="160"/>
      <c r="AR119" s="160"/>
      <c r="AS119" s="159"/>
      <c r="AT119" s="160"/>
      <c r="AU119" s="160"/>
      <c r="AV119" s="160"/>
      <c r="AW119" s="160"/>
      <c r="AX119" s="160"/>
      <c r="AY119" s="160"/>
      <c r="AZ119" s="117"/>
      <c r="BA119" s="117"/>
      <c r="BB119" s="117"/>
      <c r="BC119" s="86"/>
      <c r="BD119" s="86"/>
      <c r="BE119" s="86"/>
      <c r="BF119" s="458"/>
      <c r="BG119" s="159"/>
      <c r="BH119" s="159"/>
      <c r="BI119" s="160"/>
      <c r="BJ119" s="160"/>
      <c r="BK119" s="160"/>
      <c r="BL119" s="159"/>
      <c r="BM119" s="160"/>
      <c r="BN119" s="160"/>
      <c r="BO119" s="160"/>
      <c r="BP119" s="160"/>
      <c r="BQ119" s="160"/>
      <c r="BR119" s="160"/>
      <c r="BS119" s="117"/>
      <c r="BT119" s="117"/>
      <c r="BU119" s="117"/>
      <c r="BV119" s="86"/>
      <c r="BW119" s="86"/>
      <c r="BX119" s="86"/>
      <c r="BY119" s="458"/>
      <c r="BZ119" s="159"/>
      <c r="CA119" s="159"/>
      <c r="CB119" s="160"/>
      <c r="CC119" s="160"/>
      <c r="CD119" s="160"/>
      <c r="CE119" s="159"/>
      <c r="CF119" s="160"/>
      <c r="CG119" s="160"/>
      <c r="CH119" s="160"/>
      <c r="CI119" s="160"/>
      <c r="CJ119" s="160"/>
      <c r="CK119" s="160"/>
      <c r="CL119" s="117"/>
      <c r="CM119" s="117"/>
      <c r="CN119" s="117"/>
      <c r="CO119" s="86"/>
      <c r="CP119" s="86"/>
      <c r="CQ119" s="86"/>
      <c r="CR119" s="458"/>
      <c r="CS119" s="159"/>
      <c r="CT119" s="159"/>
      <c r="CU119" s="160"/>
      <c r="CV119" s="160"/>
      <c r="CW119" s="160"/>
      <c r="CX119" s="159"/>
      <c r="CY119" s="160"/>
      <c r="CZ119" s="160"/>
      <c r="DA119" s="160"/>
      <c r="DB119" s="160"/>
      <c r="DC119" s="160"/>
      <c r="DD119" s="160"/>
      <c r="DE119" s="117"/>
      <c r="DF119" s="117"/>
      <c r="DG119" s="117"/>
      <c r="DH119" s="86"/>
      <c r="DI119" s="86"/>
      <c r="DJ119" s="86"/>
    </row>
    <row r="120" spans="1:114">
      <c r="A120" s="458"/>
      <c r="B120" s="159"/>
      <c r="C120" s="159"/>
      <c r="D120" s="160"/>
      <c r="E120" s="160"/>
      <c r="F120" s="160"/>
      <c r="G120" s="159"/>
      <c r="H120" s="160"/>
      <c r="I120" s="160"/>
      <c r="J120" s="160"/>
      <c r="K120" s="160"/>
      <c r="L120" s="160"/>
      <c r="M120" s="160"/>
      <c r="N120" s="122"/>
      <c r="O120" s="121"/>
      <c r="P120" s="86"/>
      <c r="Q120" s="86"/>
      <c r="R120" s="86"/>
      <c r="S120" s="86"/>
      <c r="T120" s="458"/>
      <c r="U120" s="159"/>
      <c r="V120" s="159"/>
      <c r="W120" s="160"/>
      <c r="X120" s="160"/>
      <c r="Y120" s="160"/>
      <c r="Z120" s="159"/>
      <c r="AA120" s="160"/>
      <c r="AB120" s="160"/>
      <c r="AC120" s="160"/>
      <c r="AD120" s="160"/>
      <c r="AE120" s="160"/>
      <c r="AF120" s="160"/>
      <c r="AG120" s="122"/>
      <c r="AH120" s="121"/>
      <c r="AI120" s="86"/>
      <c r="AJ120" s="86"/>
      <c r="AK120" s="86"/>
      <c r="AL120" s="86"/>
      <c r="AM120" s="458"/>
      <c r="AN120" s="159"/>
      <c r="AO120" s="159"/>
      <c r="AP120" s="160"/>
      <c r="AQ120" s="160"/>
      <c r="AR120" s="160"/>
      <c r="AS120" s="159"/>
      <c r="AT120" s="160"/>
      <c r="AU120" s="160"/>
      <c r="AV120" s="160"/>
      <c r="AW120" s="160"/>
      <c r="AX120" s="160"/>
      <c r="AY120" s="160"/>
      <c r="AZ120" s="122"/>
      <c r="BA120" s="121"/>
      <c r="BB120" s="86"/>
      <c r="BC120" s="86"/>
      <c r="BD120" s="86"/>
      <c r="BE120" s="86"/>
      <c r="BF120" s="458"/>
      <c r="BG120" s="159"/>
      <c r="BH120" s="159"/>
      <c r="BI120" s="160"/>
      <c r="BJ120" s="160"/>
      <c r="BK120" s="160"/>
      <c r="BL120" s="159"/>
      <c r="BM120" s="160"/>
      <c r="BN120" s="160"/>
      <c r="BO120" s="160"/>
      <c r="BP120" s="160"/>
      <c r="BQ120" s="160"/>
      <c r="BR120" s="160"/>
      <c r="BS120" s="122"/>
      <c r="BT120" s="121"/>
      <c r="BU120" s="86"/>
      <c r="BV120" s="86"/>
      <c r="BW120" s="86"/>
      <c r="BX120" s="86"/>
      <c r="BY120" s="458"/>
      <c r="BZ120" s="159"/>
      <c r="CA120" s="159"/>
      <c r="CB120" s="160"/>
      <c r="CC120" s="160"/>
      <c r="CD120" s="160"/>
      <c r="CE120" s="159"/>
      <c r="CF120" s="160"/>
      <c r="CG120" s="160"/>
      <c r="CH120" s="160"/>
      <c r="CI120" s="160"/>
      <c r="CJ120" s="160"/>
      <c r="CK120" s="160"/>
      <c r="CL120" s="122"/>
      <c r="CM120" s="121"/>
      <c r="CN120" s="86"/>
      <c r="CO120" s="86"/>
      <c r="CP120" s="86"/>
      <c r="CQ120" s="86"/>
      <c r="CR120" s="458"/>
      <c r="CS120" s="159"/>
      <c r="CT120" s="159"/>
      <c r="CU120" s="160"/>
      <c r="CV120" s="160"/>
      <c r="CW120" s="160"/>
      <c r="CX120" s="159"/>
      <c r="CY120" s="160"/>
      <c r="CZ120" s="160"/>
      <c r="DA120" s="160"/>
      <c r="DB120" s="160"/>
      <c r="DC120" s="160"/>
      <c r="DD120" s="160"/>
      <c r="DE120" s="122"/>
      <c r="DF120" s="121"/>
      <c r="DG120" s="86"/>
      <c r="DH120" s="86"/>
      <c r="DI120" s="86"/>
      <c r="DJ120" s="86"/>
    </row>
    <row r="121" spans="1:114">
      <c r="A121" s="86"/>
      <c r="B121" s="15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17"/>
      <c r="O121" s="86"/>
      <c r="P121" s="86"/>
      <c r="Q121" s="86"/>
      <c r="R121" s="86"/>
      <c r="S121" s="86"/>
      <c r="T121" s="86"/>
      <c r="U121" s="159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17"/>
      <c r="AH121" s="86"/>
      <c r="AI121" s="86"/>
      <c r="AJ121" s="86"/>
      <c r="AK121" s="86"/>
      <c r="AL121" s="86"/>
      <c r="AM121" s="86"/>
      <c r="AN121" s="159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17"/>
      <c r="BA121" s="86"/>
      <c r="BB121" s="86"/>
      <c r="BC121" s="86"/>
      <c r="BD121" s="86"/>
      <c r="BE121" s="86"/>
      <c r="BF121" s="86"/>
      <c r="BG121" s="159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17"/>
      <c r="BT121" s="86"/>
      <c r="BU121" s="86"/>
      <c r="BV121" s="86"/>
      <c r="BW121" s="86"/>
      <c r="BX121" s="86"/>
      <c r="BY121" s="86"/>
      <c r="BZ121" s="159"/>
      <c r="CA121" s="160"/>
      <c r="CB121" s="160"/>
      <c r="CC121" s="160"/>
      <c r="CD121" s="160"/>
      <c r="CE121" s="160"/>
      <c r="CF121" s="160"/>
      <c r="CG121" s="160"/>
      <c r="CH121" s="160"/>
      <c r="CI121" s="160"/>
      <c r="CJ121" s="160"/>
      <c r="CK121" s="160"/>
      <c r="CL121" s="117"/>
      <c r="CM121" s="86"/>
      <c r="CN121" s="86"/>
      <c r="CO121" s="86"/>
      <c r="CP121" s="86"/>
      <c r="CQ121" s="86"/>
      <c r="CR121" s="86"/>
      <c r="CS121" s="159"/>
      <c r="CT121" s="160"/>
      <c r="CU121" s="160"/>
      <c r="CV121" s="160"/>
      <c r="CW121" s="160"/>
      <c r="CX121" s="160"/>
      <c r="CY121" s="160"/>
      <c r="CZ121" s="160"/>
      <c r="DA121" s="160"/>
      <c r="DB121" s="160"/>
      <c r="DC121" s="160"/>
      <c r="DD121" s="160"/>
      <c r="DE121" s="117"/>
      <c r="DF121" s="86"/>
      <c r="DG121" s="86"/>
      <c r="DH121" s="86"/>
      <c r="DI121" s="86"/>
      <c r="DJ121" s="86"/>
    </row>
    <row r="122" spans="1:114">
      <c r="A122" s="86"/>
      <c r="B122" s="159"/>
      <c r="C122" s="159">
        <v>0</v>
      </c>
      <c r="D122" s="160" t="e">
        <f>IF($B$94&gt;=0,(1-(D94-$B$94)/($C$94-$B$94))*100,(1-D94/$C$94)*100)</f>
        <v>#VALUE!</v>
      </c>
      <c r="E122" s="160" t="e">
        <f t="shared" ref="E122:M122" si="234">IF($B$94&gt;=0,(1-(E94-$B$94)/($C$94-$B$94))*100,(1-E94/$C$94)*100)</f>
        <v>#VALUE!</v>
      </c>
      <c r="F122" s="160" t="e">
        <f t="shared" si="234"/>
        <v>#VALUE!</v>
      </c>
      <c r="G122" s="160" t="e">
        <f t="shared" si="234"/>
        <v>#VALUE!</v>
      </c>
      <c r="H122" s="160" t="e">
        <f t="shared" si="234"/>
        <v>#VALUE!</v>
      </c>
      <c r="I122" s="160" t="e">
        <f t="shared" si="234"/>
        <v>#VALUE!</v>
      </c>
      <c r="J122" s="160" t="e">
        <f t="shared" si="234"/>
        <v>#VALUE!</v>
      </c>
      <c r="K122" s="160" t="e">
        <f t="shared" si="234"/>
        <v>#VALUE!</v>
      </c>
      <c r="L122" s="160" t="e">
        <f t="shared" si="234"/>
        <v>#VALUE!</v>
      </c>
      <c r="M122" s="160" t="e">
        <f t="shared" si="234"/>
        <v>#VALUE!</v>
      </c>
      <c r="N122" s="117"/>
      <c r="O122" s="86"/>
      <c r="P122" s="86"/>
      <c r="Q122" s="86"/>
      <c r="R122" s="86"/>
      <c r="S122" s="86"/>
      <c r="T122" s="86"/>
      <c r="U122" s="159"/>
      <c r="V122" s="159">
        <v>0</v>
      </c>
      <c r="W122" s="160" t="e">
        <f>IF($B$94&gt;=0,(1-(W94-$B$94)/($C$94-$B$94))*100,(1-W94/$C$94)*100)</f>
        <v>#VALUE!</v>
      </c>
      <c r="X122" s="160" t="e">
        <f t="shared" ref="X122:AF122" si="235">IF($B$94&gt;=0,(1-(X94-$B$94)/($C$94-$B$94))*100,(1-X94/$C$94)*100)</f>
        <v>#VALUE!</v>
      </c>
      <c r="Y122" s="160" t="e">
        <f t="shared" si="235"/>
        <v>#VALUE!</v>
      </c>
      <c r="Z122" s="160" t="e">
        <f t="shared" si="235"/>
        <v>#VALUE!</v>
      </c>
      <c r="AA122" s="160" t="e">
        <f t="shared" si="235"/>
        <v>#VALUE!</v>
      </c>
      <c r="AB122" s="160" t="e">
        <f t="shared" si="235"/>
        <v>#VALUE!</v>
      </c>
      <c r="AC122" s="160" t="e">
        <f t="shared" si="235"/>
        <v>#VALUE!</v>
      </c>
      <c r="AD122" s="160" t="e">
        <f t="shared" si="235"/>
        <v>#VALUE!</v>
      </c>
      <c r="AE122" s="160" t="e">
        <f t="shared" si="235"/>
        <v>#VALUE!</v>
      </c>
      <c r="AF122" s="160" t="e">
        <f t="shared" si="235"/>
        <v>#VALUE!</v>
      </c>
      <c r="AG122" s="117"/>
      <c r="AH122" s="86"/>
      <c r="AI122" s="86"/>
      <c r="AJ122" s="86"/>
      <c r="AK122" s="86"/>
      <c r="AL122" s="86"/>
      <c r="AM122" s="86"/>
      <c r="AN122" s="159"/>
      <c r="AO122" s="159">
        <v>0</v>
      </c>
      <c r="AP122" s="160" t="e">
        <f>IF($B$94&gt;=0,(1-(AP94-$B$94)/($C$94-$B$94))*100,(1-AP94/$C$94)*100)</f>
        <v>#VALUE!</v>
      </c>
      <c r="AQ122" s="160" t="e">
        <f t="shared" ref="AQ122:AY122" si="236">IF($B$94&gt;=0,(1-(AQ94-$B$94)/($C$94-$B$94))*100,(1-AQ94/$C$94)*100)</f>
        <v>#VALUE!</v>
      </c>
      <c r="AR122" s="160" t="e">
        <f t="shared" si="236"/>
        <v>#VALUE!</v>
      </c>
      <c r="AS122" s="160" t="e">
        <f t="shared" si="236"/>
        <v>#VALUE!</v>
      </c>
      <c r="AT122" s="160" t="e">
        <f t="shared" si="236"/>
        <v>#VALUE!</v>
      </c>
      <c r="AU122" s="160" t="e">
        <f t="shared" si="236"/>
        <v>#VALUE!</v>
      </c>
      <c r="AV122" s="160" t="e">
        <f t="shared" si="236"/>
        <v>#VALUE!</v>
      </c>
      <c r="AW122" s="160" t="e">
        <f t="shared" si="236"/>
        <v>#VALUE!</v>
      </c>
      <c r="AX122" s="160" t="e">
        <f t="shared" si="236"/>
        <v>#VALUE!</v>
      </c>
      <c r="AY122" s="160" t="e">
        <f t="shared" si="236"/>
        <v>#VALUE!</v>
      </c>
      <c r="AZ122" s="117"/>
      <c r="BA122" s="86"/>
      <c r="BB122" s="86"/>
      <c r="BC122" s="86"/>
      <c r="BD122" s="86"/>
      <c r="BE122" s="86"/>
      <c r="BF122" s="86"/>
      <c r="BG122" s="159"/>
      <c r="BH122" s="159">
        <v>0</v>
      </c>
      <c r="BI122" s="160" t="e">
        <f>IF($B$94&gt;=0,(1-(BI94-$B$94)/($C$94-$B$94))*100,(1-BI94/$C$94)*100)</f>
        <v>#VALUE!</v>
      </c>
      <c r="BJ122" s="160" t="e">
        <f t="shared" ref="BJ122:BR122" si="237">IF($B$94&gt;=0,(1-(BJ94-$B$94)/($C$94-$B$94))*100,(1-BJ94/$C$94)*100)</f>
        <v>#VALUE!</v>
      </c>
      <c r="BK122" s="160" t="e">
        <f t="shared" si="237"/>
        <v>#VALUE!</v>
      </c>
      <c r="BL122" s="160" t="e">
        <f t="shared" si="237"/>
        <v>#VALUE!</v>
      </c>
      <c r="BM122" s="160" t="e">
        <f t="shared" si="237"/>
        <v>#VALUE!</v>
      </c>
      <c r="BN122" s="160" t="e">
        <f t="shared" si="237"/>
        <v>#VALUE!</v>
      </c>
      <c r="BO122" s="160" t="e">
        <f t="shared" si="237"/>
        <v>#VALUE!</v>
      </c>
      <c r="BP122" s="160" t="e">
        <f t="shared" si="237"/>
        <v>#VALUE!</v>
      </c>
      <c r="BQ122" s="160" t="e">
        <f t="shared" si="237"/>
        <v>#VALUE!</v>
      </c>
      <c r="BR122" s="160" t="e">
        <f t="shared" si="237"/>
        <v>#VALUE!</v>
      </c>
      <c r="BS122" s="117"/>
      <c r="BT122" s="86"/>
      <c r="BU122" s="86"/>
      <c r="BV122" s="86"/>
      <c r="BW122" s="86"/>
      <c r="BX122" s="86"/>
      <c r="BY122" s="86"/>
      <c r="BZ122" s="159"/>
      <c r="CA122" s="159">
        <v>0</v>
      </c>
      <c r="CB122" s="160" t="e">
        <f>IF($B$94&gt;=0,(1-(CB94-$B$94)/($C$94-$B$94))*100,(1-CB94/$C$94)*100)</f>
        <v>#VALUE!</v>
      </c>
      <c r="CC122" s="160" t="e">
        <f t="shared" ref="CC122:CK122" si="238">IF($B$94&gt;=0,(1-(CC94-$B$94)/($C$94-$B$94))*100,(1-CC94/$C$94)*100)</f>
        <v>#VALUE!</v>
      </c>
      <c r="CD122" s="160" t="e">
        <f t="shared" si="238"/>
        <v>#VALUE!</v>
      </c>
      <c r="CE122" s="160" t="e">
        <f t="shared" si="238"/>
        <v>#VALUE!</v>
      </c>
      <c r="CF122" s="160" t="e">
        <f t="shared" si="238"/>
        <v>#VALUE!</v>
      </c>
      <c r="CG122" s="160" t="e">
        <f t="shared" si="238"/>
        <v>#VALUE!</v>
      </c>
      <c r="CH122" s="160" t="e">
        <f t="shared" si="238"/>
        <v>#VALUE!</v>
      </c>
      <c r="CI122" s="160" t="e">
        <f t="shared" si="238"/>
        <v>#VALUE!</v>
      </c>
      <c r="CJ122" s="160" t="e">
        <f t="shared" si="238"/>
        <v>#VALUE!</v>
      </c>
      <c r="CK122" s="160" t="e">
        <f t="shared" si="238"/>
        <v>#VALUE!</v>
      </c>
      <c r="CL122" s="117"/>
      <c r="CM122" s="86"/>
      <c r="CN122" s="86"/>
      <c r="CO122" s="86"/>
      <c r="CP122" s="86"/>
      <c r="CQ122" s="86"/>
      <c r="CR122" s="86"/>
      <c r="CS122" s="159"/>
      <c r="CT122" s="159">
        <v>0</v>
      </c>
      <c r="CU122" s="160" t="e">
        <f>IF($B$94&gt;=0,(1-(CU94-$B$94)/($C$94-$B$94))*100,(1-CU94/$C$94)*100)</f>
        <v>#VALUE!</v>
      </c>
      <c r="CV122" s="160" t="e">
        <f t="shared" ref="CV122:DD122" si="239">IF($B$94&gt;=0,(1-(CV94-$B$94)/($C$94-$B$94))*100,(1-CV94/$C$94)*100)</f>
        <v>#VALUE!</v>
      </c>
      <c r="CW122" s="160" t="e">
        <f t="shared" si="239"/>
        <v>#VALUE!</v>
      </c>
      <c r="CX122" s="160" t="e">
        <f t="shared" si="239"/>
        <v>#VALUE!</v>
      </c>
      <c r="CY122" s="160" t="e">
        <f t="shared" si="239"/>
        <v>#VALUE!</v>
      </c>
      <c r="CZ122" s="160" t="e">
        <f t="shared" si="239"/>
        <v>#VALUE!</v>
      </c>
      <c r="DA122" s="160" t="e">
        <f t="shared" si="239"/>
        <v>#VALUE!</v>
      </c>
      <c r="DB122" s="160" t="e">
        <f t="shared" si="239"/>
        <v>#VALUE!</v>
      </c>
      <c r="DC122" s="160" t="e">
        <f t="shared" si="239"/>
        <v>#VALUE!</v>
      </c>
      <c r="DD122" s="160" t="e">
        <f t="shared" si="239"/>
        <v>#VALUE!</v>
      </c>
      <c r="DE122" s="117"/>
      <c r="DF122" s="86"/>
      <c r="DG122" s="86"/>
      <c r="DH122" s="86"/>
      <c r="DI122" s="86"/>
      <c r="DJ122" s="86"/>
    </row>
    <row r="123" spans="1:114">
      <c r="A123" s="86"/>
      <c r="B123" s="159"/>
      <c r="C123" s="160"/>
      <c r="D123" s="160"/>
      <c r="E123" s="159"/>
      <c r="F123" s="160"/>
      <c r="G123" s="160"/>
      <c r="H123" s="160"/>
      <c r="I123" s="160"/>
      <c r="J123" s="160"/>
      <c r="K123" s="160"/>
      <c r="L123" s="160"/>
      <c r="M123" s="160"/>
      <c r="N123" s="94"/>
      <c r="O123" s="86"/>
      <c r="P123" s="94"/>
      <c r="Q123" s="86"/>
      <c r="R123" s="86"/>
      <c r="S123" s="86"/>
      <c r="T123" s="86"/>
      <c r="U123" s="159"/>
      <c r="V123" s="160"/>
      <c r="W123" s="160"/>
      <c r="X123" s="159"/>
      <c r="Y123" s="160"/>
      <c r="Z123" s="160"/>
      <c r="AA123" s="160"/>
      <c r="AB123" s="160"/>
      <c r="AC123" s="160"/>
      <c r="AD123" s="160"/>
      <c r="AE123" s="160"/>
      <c r="AF123" s="160"/>
      <c r="AG123" s="94"/>
      <c r="AH123" s="86"/>
      <c r="AI123" s="94"/>
      <c r="AJ123" s="86"/>
      <c r="AK123" s="86"/>
      <c r="AL123" s="86"/>
      <c r="AM123" s="86"/>
      <c r="AN123" s="159"/>
      <c r="AO123" s="160"/>
      <c r="AP123" s="160"/>
      <c r="AQ123" s="159"/>
      <c r="AR123" s="160"/>
      <c r="AS123" s="160"/>
      <c r="AT123" s="160"/>
      <c r="AU123" s="160"/>
      <c r="AV123" s="160"/>
      <c r="AW123" s="160"/>
      <c r="AX123" s="160"/>
      <c r="AY123" s="160"/>
      <c r="AZ123" s="94"/>
      <c r="BA123" s="86"/>
      <c r="BB123" s="94"/>
      <c r="BC123" s="86"/>
      <c r="BD123" s="86"/>
      <c r="BE123" s="86"/>
      <c r="BF123" s="86"/>
      <c r="BG123" s="159"/>
      <c r="BH123" s="160"/>
      <c r="BI123" s="160"/>
      <c r="BJ123" s="159"/>
      <c r="BK123" s="160"/>
      <c r="BL123" s="160"/>
      <c r="BM123" s="160"/>
      <c r="BN123" s="160"/>
      <c r="BO123" s="160"/>
      <c r="BP123" s="160"/>
      <c r="BQ123" s="160"/>
      <c r="BR123" s="160"/>
      <c r="BS123" s="94"/>
      <c r="BT123" s="86"/>
      <c r="BU123" s="94"/>
      <c r="BV123" s="86"/>
      <c r="BW123" s="86"/>
      <c r="BX123" s="86"/>
      <c r="BY123" s="86"/>
      <c r="BZ123" s="159"/>
      <c r="CA123" s="160"/>
      <c r="CB123" s="160"/>
      <c r="CC123" s="159"/>
      <c r="CD123" s="160"/>
      <c r="CE123" s="160"/>
      <c r="CF123" s="160"/>
      <c r="CG123" s="160"/>
      <c r="CH123" s="160"/>
      <c r="CI123" s="160"/>
      <c r="CJ123" s="160"/>
      <c r="CK123" s="160"/>
      <c r="CL123" s="94"/>
      <c r="CM123" s="86"/>
      <c r="CN123" s="94"/>
      <c r="CO123" s="86"/>
      <c r="CP123" s="86"/>
      <c r="CQ123" s="86"/>
      <c r="CR123" s="86"/>
      <c r="CS123" s="159"/>
      <c r="CT123" s="160"/>
      <c r="CU123" s="160"/>
      <c r="CV123" s="159"/>
      <c r="CW123" s="160"/>
      <c r="CX123" s="160"/>
      <c r="CY123" s="160"/>
      <c r="CZ123" s="160"/>
      <c r="DA123" s="160"/>
      <c r="DB123" s="160"/>
      <c r="DC123" s="160"/>
      <c r="DD123" s="160"/>
      <c r="DE123" s="94"/>
      <c r="DF123" s="86"/>
      <c r="DG123" s="94"/>
      <c r="DH123" s="86"/>
      <c r="DI123" s="86"/>
      <c r="DJ123" s="86"/>
    </row>
    <row r="124" spans="1:114">
      <c r="A124" s="86"/>
      <c r="B124" s="15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25"/>
      <c r="O124" s="117"/>
      <c r="P124" s="125"/>
      <c r="Q124" s="86"/>
      <c r="R124" s="117"/>
      <c r="S124" s="86"/>
      <c r="T124" s="86"/>
      <c r="U124" s="159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25"/>
      <c r="AH124" s="117"/>
      <c r="AI124" s="125"/>
      <c r="AJ124" s="86"/>
      <c r="AK124" s="117"/>
      <c r="AL124" s="86"/>
      <c r="AM124" s="86"/>
      <c r="AN124" s="159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25"/>
      <c r="BA124" s="117"/>
      <c r="BB124" s="125"/>
      <c r="BC124" s="86"/>
      <c r="BD124" s="117"/>
      <c r="BE124" s="86"/>
      <c r="BF124" s="86"/>
      <c r="BG124" s="159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25"/>
      <c r="BT124" s="117"/>
      <c r="BU124" s="125"/>
      <c r="BV124" s="86"/>
      <c r="BW124" s="117"/>
      <c r="BX124" s="86"/>
      <c r="BY124" s="86"/>
      <c r="BZ124" s="159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25"/>
      <c r="CM124" s="117"/>
      <c r="CN124" s="125"/>
      <c r="CO124" s="86"/>
      <c r="CP124" s="117"/>
      <c r="CQ124" s="86"/>
      <c r="CR124" s="86"/>
      <c r="CS124" s="159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25"/>
      <c r="DF124" s="117"/>
      <c r="DG124" s="125"/>
      <c r="DH124" s="86"/>
      <c r="DI124" s="117"/>
      <c r="DJ124" s="86"/>
    </row>
    <row r="125" spans="1:114">
      <c r="A125" s="86"/>
      <c r="B125" s="15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17"/>
      <c r="O125" s="86"/>
      <c r="P125" s="117"/>
      <c r="Q125" s="86"/>
      <c r="R125" s="86"/>
      <c r="S125" s="86"/>
      <c r="T125" s="86"/>
      <c r="U125" s="159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17"/>
      <c r="AH125" s="86"/>
      <c r="AI125" s="117"/>
      <c r="AJ125" s="86"/>
      <c r="AK125" s="86"/>
      <c r="AL125" s="86"/>
      <c r="AM125" s="86"/>
      <c r="AN125" s="159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17"/>
      <c r="BA125" s="86"/>
      <c r="BB125" s="117"/>
      <c r="BC125" s="86"/>
      <c r="BD125" s="86"/>
      <c r="BE125" s="86"/>
      <c r="BF125" s="86"/>
      <c r="BG125" s="159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17"/>
      <c r="BT125" s="86"/>
      <c r="BU125" s="117"/>
      <c r="BV125" s="86"/>
      <c r="BW125" s="86"/>
      <c r="BX125" s="86"/>
      <c r="BY125" s="86"/>
      <c r="BZ125" s="159"/>
      <c r="CA125" s="160"/>
      <c r="CB125" s="160"/>
      <c r="CC125" s="160"/>
      <c r="CD125" s="160"/>
      <c r="CE125" s="160"/>
      <c r="CF125" s="160"/>
      <c r="CG125" s="160"/>
      <c r="CH125" s="160"/>
      <c r="CI125" s="160"/>
      <c r="CJ125" s="160"/>
      <c r="CK125" s="160"/>
      <c r="CL125" s="117"/>
      <c r="CM125" s="86"/>
      <c r="CN125" s="117"/>
      <c r="CO125" s="86"/>
      <c r="CP125" s="86"/>
      <c r="CQ125" s="86"/>
      <c r="CR125" s="86"/>
      <c r="CS125" s="159"/>
      <c r="CT125" s="160"/>
      <c r="CU125" s="160"/>
      <c r="CV125" s="160"/>
      <c r="CW125" s="160"/>
      <c r="CX125" s="160"/>
      <c r="CY125" s="160"/>
      <c r="CZ125" s="160"/>
      <c r="DA125" s="160"/>
      <c r="DB125" s="160"/>
      <c r="DC125" s="160"/>
      <c r="DD125" s="160"/>
      <c r="DE125" s="117"/>
      <c r="DF125" s="86"/>
      <c r="DG125" s="117"/>
      <c r="DH125" s="86"/>
      <c r="DI125" s="86"/>
      <c r="DJ125" s="86"/>
    </row>
    <row r="126" spans="1:114">
      <c r="A126" s="86"/>
      <c r="B126" s="94"/>
      <c r="C126" s="117"/>
      <c r="D126" s="110"/>
      <c r="E126" s="117"/>
      <c r="F126" s="110"/>
      <c r="G126" s="117"/>
      <c r="H126" s="110"/>
      <c r="I126" s="129"/>
      <c r="J126" s="151"/>
      <c r="K126" s="129"/>
      <c r="L126" s="151"/>
      <c r="N126" s="117"/>
      <c r="O126" s="86"/>
      <c r="P126" s="86"/>
      <c r="Q126" s="86"/>
      <c r="R126" s="86"/>
      <c r="S126" s="86"/>
      <c r="T126" s="86"/>
      <c r="U126" s="94"/>
      <c r="V126" s="117"/>
      <c r="W126" s="110"/>
      <c r="X126" s="117"/>
      <c r="Y126" s="110"/>
      <c r="Z126" s="117"/>
      <c r="AA126" s="110"/>
      <c r="AB126" s="129"/>
      <c r="AC126" s="151"/>
      <c r="AD126" s="129"/>
      <c r="AE126" s="151"/>
      <c r="AG126" s="117"/>
      <c r="AH126" s="86"/>
      <c r="AI126" s="86"/>
      <c r="AJ126" s="86"/>
      <c r="AK126" s="86"/>
      <c r="AL126" s="86"/>
      <c r="AM126" s="86"/>
      <c r="AN126" s="94"/>
      <c r="AO126" s="117"/>
      <c r="AP126" s="110"/>
      <c r="AQ126" s="117"/>
      <c r="AR126" s="110"/>
      <c r="AS126" s="117"/>
      <c r="AT126" s="110"/>
      <c r="AU126" s="129"/>
      <c r="AV126" s="151"/>
      <c r="AW126" s="129"/>
      <c r="AX126" s="151"/>
      <c r="AZ126" s="117"/>
      <c r="BA126" s="86"/>
      <c r="BB126" s="86"/>
      <c r="BC126" s="86"/>
      <c r="BD126" s="86"/>
      <c r="BE126" s="86"/>
      <c r="BF126" s="86"/>
      <c r="BG126" s="94"/>
      <c r="BH126" s="117"/>
      <c r="BI126" s="110"/>
      <c r="BJ126" s="117"/>
      <c r="BK126" s="110"/>
      <c r="BL126" s="117"/>
      <c r="BM126" s="110"/>
      <c r="BN126" s="129"/>
      <c r="BO126" s="151"/>
      <c r="BP126" s="129"/>
      <c r="BQ126" s="151"/>
      <c r="BS126" s="117"/>
      <c r="BT126" s="86"/>
      <c r="BU126" s="86"/>
      <c r="BV126" s="86"/>
      <c r="BW126" s="86"/>
      <c r="BX126" s="86"/>
      <c r="BY126" s="86"/>
      <c r="BZ126" s="94"/>
      <c r="CA126" s="117"/>
      <c r="CB126" s="110"/>
      <c r="CC126" s="117"/>
      <c r="CD126" s="110"/>
      <c r="CE126" s="117"/>
      <c r="CF126" s="110"/>
      <c r="CG126" s="129"/>
      <c r="CH126" s="151"/>
      <c r="CI126" s="129"/>
      <c r="CJ126" s="151"/>
      <c r="CL126" s="117"/>
      <c r="CM126" s="86"/>
      <c r="CN126" s="86"/>
      <c r="CO126" s="86"/>
      <c r="CP126" s="86"/>
      <c r="CQ126" s="86"/>
      <c r="CR126" s="86"/>
      <c r="CS126" s="94"/>
      <c r="CT126" s="117"/>
      <c r="CU126" s="110"/>
      <c r="CV126" s="117"/>
      <c r="CW126" s="110"/>
      <c r="CX126" s="117"/>
      <c r="CY126" s="110"/>
      <c r="CZ126" s="129"/>
      <c r="DA126" s="151"/>
      <c r="DB126" s="129"/>
      <c r="DC126" s="151"/>
      <c r="DE126" s="117"/>
      <c r="DF126" s="86"/>
      <c r="DG126" s="86"/>
      <c r="DH126" s="86"/>
      <c r="DI126" s="86"/>
      <c r="DJ126" s="86"/>
    </row>
    <row r="127" spans="1:114">
      <c r="A127" s="94" t="s">
        <v>217</v>
      </c>
      <c r="B127" s="94"/>
      <c r="C127" s="298">
        <f>COUNT(C4:C7)-COUNTIF(C4:C7,0)</f>
        <v>0</v>
      </c>
      <c r="D127" s="298">
        <f t="shared" ref="D127:M127" si="240">COUNT(D4:D7)-COUNTIF(D4:D7,0)</f>
        <v>0</v>
      </c>
      <c r="E127" s="298">
        <f t="shared" si="240"/>
        <v>0</v>
      </c>
      <c r="F127" s="298">
        <f t="shared" si="240"/>
        <v>0</v>
      </c>
      <c r="G127" s="298">
        <f t="shared" si="240"/>
        <v>0</v>
      </c>
      <c r="H127" s="298">
        <f t="shared" si="240"/>
        <v>0</v>
      </c>
      <c r="I127" s="298">
        <f t="shared" si="240"/>
        <v>0</v>
      </c>
      <c r="J127" s="298">
        <f t="shared" si="240"/>
        <v>0</v>
      </c>
      <c r="K127" s="298">
        <f t="shared" si="240"/>
        <v>0</v>
      </c>
      <c r="L127" s="298">
        <f t="shared" si="240"/>
        <v>0</v>
      </c>
      <c r="M127" s="298">
        <f t="shared" si="240"/>
        <v>0</v>
      </c>
      <c r="N127" s="117"/>
      <c r="O127" s="86"/>
      <c r="P127" s="86"/>
      <c r="Q127" s="86"/>
      <c r="R127" s="86"/>
      <c r="S127" s="86"/>
      <c r="T127" s="94" t="s">
        <v>217</v>
      </c>
      <c r="U127" s="94"/>
      <c r="V127" s="298">
        <f>COUNT(V4:V7)-COUNTIF(V4:V7,0)</f>
        <v>0</v>
      </c>
      <c r="W127" s="298">
        <f t="shared" ref="W127:AF127" si="241">COUNT(W4:W7)-COUNTIF(W4:W7,0)</f>
        <v>0</v>
      </c>
      <c r="X127" s="298">
        <f t="shared" si="241"/>
        <v>0</v>
      </c>
      <c r="Y127" s="298">
        <f t="shared" si="241"/>
        <v>0</v>
      </c>
      <c r="Z127" s="298">
        <f t="shared" si="241"/>
        <v>0</v>
      </c>
      <c r="AA127" s="298">
        <f t="shared" si="241"/>
        <v>0</v>
      </c>
      <c r="AB127" s="298">
        <f t="shared" si="241"/>
        <v>0</v>
      </c>
      <c r="AC127" s="298">
        <f t="shared" si="241"/>
        <v>0</v>
      </c>
      <c r="AD127" s="298">
        <f t="shared" si="241"/>
        <v>0</v>
      </c>
      <c r="AE127" s="298">
        <f t="shared" si="241"/>
        <v>0</v>
      </c>
      <c r="AF127" s="298">
        <f t="shared" si="241"/>
        <v>0</v>
      </c>
      <c r="AG127" s="117"/>
      <c r="AH127" s="86"/>
      <c r="AI127" s="86"/>
      <c r="AJ127" s="86"/>
      <c r="AK127" s="86"/>
      <c r="AL127" s="86"/>
      <c r="AM127" s="94" t="s">
        <v>217</v>
      </c>
      <c r="AN127" s="94"/>
      <c r="AO127" s="298">
        <f>COUNT(AO4:AO7)-COUNTIF(AO4:AO7,0)</f>
        <v>0</v>
      </c>
      <c r="AP127" s="298">
        <f t="shared" ref="AP127:AY127" si="242">COUNT(AP4:AP7)-COUNTIF(AP4:AP7,0)</f>
        <v>0</v>
      </c>
      <c r="AQ127" s="298">
        <f t="shared" si="242"/>
        <v>0</v>
      </c>
      <c r="AR127" s="298">
        <f t="shared" si="242"/>
        <v>0</v>
      </c>
      <c r="AS127" s="298">
        <f t="shared" si="242"/>
        <v>0</v>
      </c>
      <c r="AT127" s="298">
        <f t="shared" si="242"/>
        <v>0</v>
      </c>
      <c r="AU127" s="298">
        <f t="shared" si="242"/>
        <v>0</v>
      </c>
      <c r="AV127" s="298">
        <f t="shared" si="242"/>
        <v>0</v>
      </c>
      <c r="AW127" s="298">
        <f t="shared" si="242"/>
        <v>0</v>
      </c>
      <c r="AX127" s="298">
        <f t="shared" si="242"/>
        <v>0</v>
      </c>
      <c r="AY127" s="298">
        <f t="shared" si="242"/>
        <v>0</v>
      </c>
      <c r="AZ127" s="117"/>
      <c r="BA127" s="86"/>
      <c r="BB127" s="86"/>
      <c r="BC127" s="86"/>
      <c r="BD127" s="86"/>
      <c r="BE127" s="86"/>
      <c r="BF127" s="94" t="s">
        <v>217</v>
      </c>
      <c r="BG127" s="94"/>
      <c r="BH127" s="298">
        <f>COUNT(BH4:BH7)-COUNTIF(BH4:BH7,0)</f>
        <v>0</v>
      </c>
      <c r="BI127" s="298">
        <f t="shared" ref="BI127:BR127" si="243">COUNT(BI4:BI7)-COUNTIF(BI4:BI7,0)</f>
        <v>0</v>
      </c>
      <c r="BJ127" s="298">
        <f t="shared" si="243"/>
        <v>0</v>
      </c>
      <c r="BK127" s="298">
        <f t="shared" si="243"/>
        <v>0</v>
      </c>
      <c r="BL127" s="298">
        <f t="shared" si="243"/>
        <v>0</v>
      </c>
      <c r="BM127" s="298">
        <f t="shared" si="243"/>
        <v>0</v>
      </c>
      <c r="BN127" s="298">
        <f t="shared" si="243"/>
        <v>0</v>
      </c>
      <c r="BO127" s="298">
        <f t="shared" si="243"/>
        <v>0</v>
      </c>
      <c r="BP127" s="298">
        <f t="shared" si="243"/>
        <v>0</v>
      </c>
      <c r="BQ127" s="298">
        <f t="shared" si="243"/>
        <v>0</v>
      </c>
      <c r="BR127" s="298">
        <f t="shared" si="243"/>
        <v>0</v>
      </c>
      <c r="BS127" s="117"/>
      <c r="BT127" s="86"/>
      <c r="BU127" s="86"/>
      <c r="BV127" s="86"/>
      <c r="BW127" s="86"/>
      <c r="BX127" s="86"/>
      <c r="BY127" s="94" t="s">
        <v>217</v>
      </c>
      <c r="BZ127" s="94"/>
      <c r="CA127" s="298">
        <f>COUNT(CA4:CA7)-COUNTIF(CA4:CA7,0)</f>
        <v>0</v>
      </c>
      <c r="CB127" s="298">
        <f t="shared" ref="CB127:CJ127" si="244">COUNT(CB4:CB7)-COUNTIF(CB4:CB7,0)</f>
        <v>0</v>
      </c>
      <c r="CC127" s="298">
        <f t="shared" si="244"/>
        <v>0</v>
      </c>
      <c r="CD127" s="298">
        <f t="shared" si="244"/>
        <v>0</v>
      </c>
      <c r="CE127" s="298">
        <f t="shared" si="244"/>
        <v>0</v>
      </c>
      <c r="CF127" s="298">
        <f t="shared" si="244"/>
        <v>0</v>
      </c>
      <c r="CG127" s="298">
        <f t="shared" si="244"/>
        <v>0</v>
      </c>
      <c r="CH127" s="298">
        <f t="shared" si="244"/>
        <v>0</v>
      </c>
      <c r="CI127" s="298">
        <f t="shared" si="244"/>
        <v>0</v>
      </c>
      <c r="CJ127" s="298">
        <f t="shared" si="244"/>
        <v>0</v>
      </c>
      <c r="CK127" s="298">
        <f>COUNT(CK4:CK7)-COUNTIF(CK4:CK7,0)</f>
        <v>0</v>
      </c>
      <c r="CL127" s="117"/>
      <c r="CM127" s="86"/>
      <c r="CN127" s="86"/>
      <c r="CO127" s="86"/>
      <c r="CP127" s="86"/>
      <c r="CQ127" s="86"/>
      <c r="CR127" s="94" t="s">
        <v>217</v>
      </c>
      <c r="CS127" s="94"/>
      <c r="CT127" s="298">
        <f>COUNT(CT4:CT7)-COUNTIF(CT4:CT7,0)</f>
        <v>0</v>
      </c>
      <c r="CU127" s="298">
        <f t="shared" ref="CU127:DB127" si="245">COUNT(CU4:CU7)-COUNTIF(CU4:CU7,0)</f>
        <v>0</v>
      </c>
      <c r="CV127" s="298">
        <f t="shared" si="245"/>
        <v>0</v>
      </c>
      <c r="CW127" s="298">
        <f t="shared" si="245"/>
        <v>0</v>
      </c>
      <c r="CX127" s="298">
        <f t="shared" si="245"/>
        <v>0</v>
      </c>
      <c r="CY127" s="298">
        <f t="shared" si="245"/>
        <v>0</v>
      </c>
      <c r="CZ127" s="298">
        <f t="shared" si="245"/>
        <v>0</v>
      </c>
      <c r="DA127" s="298">
        <f t="shared" si="245"/>
        <v>0</v>
      </c>
      <c r="DB127" s="298">
        <f t="shared" si="245"/>
        <v>0</v>
      </c>
      <c r="DC127" s="298">
        <f>COUNT(DC4:DC7)-COUNTIF(DC4:DC7,0)</f>
        <v>0</v>
      </c>
      <c r="DD127" s="298">
        <f>COUNT(DD4:DD7)-COUNTIF(DD4:DD7,0)</f>
        <v>0</v>
      </c>
      <c r="DE127" s="117"/>
      <c r="DF127" s="86"/>
      <c r="DG127" s="86"/>
      <c r="DH127" s="86"/>
      <c r="DI127" s="86"/>
      <c r="DJ127" s="86"/>
    </row>
    <row r="128" spans="1:114">
      <c r="A128" s="86"/>
      <c r="B128" s="94"/>
      <c r="C128" s="123"/>
      <c r="D128" s="110"/>
      <c r="E128" s="94"/>
      <c r="F128" s="110"/>
      <c r="G128" s="94"/>
      <c r="H128" s="110"/>
      <c r="I128" s="94"/>
      <c r="J128" s="151"/>
      <c r="K128" s="94"/>
      <c r="L128" s="129"/>
      <c r="M128" s="86"/>
      <c r="N128" s="117"/>
      <c r="O128" s="86"/>
      <c r="P128" s="86"/>
      <c r="Q128" s="86"/>
      <c r="R128" s="86"/>
      <c r="S128" s="86"/>
      <c r="T128" s="86"/>
      <c r="U128" s="94"/>
      <c r="V128" s="123"/>
      <c r="W128" s="110"/>
      <c r="X128" s="94"/>
      <c r="Y128" s="110"/>
      <c r="Z128" s="94"/>
      <c r="AA128" s="110"/>
      <c r="AB128" s="94"/>
      <c r="AC128" s="151"/>
      <c r="AD128" s="94"/>
      <c r="AE128" s="129"/>
      <c r="AF128" s="86"/>
      <c r="AG128" s="117"/>
      <c r="AH128" s="86"/>
      <c r="AI128" s="86"/>
      <c r="AJ128" s="86"/>
      <c r="AK128" s="86"/>
      <c r="AL128" s="86"/>
      <c r="AM128" s="86"/>
      <c r="AN128" s="94"/>
      <c r="AO128" s="123"/>
      <c r="AP128" s="110"/>
      <c r="AQ128" s="94"/>
      <c r="AR128" s="110"/>
      <c r="AS128" s="94"/>
      <c r="AT128" s="110"/>
      <c r="AU128" s="94"/>
      <c r="AV128" s="151"/>
      <c r="AW128" s="94"/>
      <c r="AX128" s="129"/>
      <c r="AY128" s="86"/>
      <c r="AZ128" s="117"/>
      <c r="BA128" s="86"/>
      <c r="BB128" s="86"/>
      <c r="BC128" s="86"/>
      <c r="BD128" s="86"/>
      <c r="BE128" s="86"/>
      <c r="BF128" s="86"/>
      <c r="BG128" s="94"/>
      <c r="BH128" s="123"/>
      <c r="BI128" s="110"/>
      <c r="BJ128" s="94"/>
      <c r="BK128" s="110"/>
      <c r="BL128" s="94"/>
      <c r="BM128" s="110"/>
      <c r="BN128" s="94"/>
      <c r="BO128" s="151"/>
      <c r="BP128" s="94"/>
      <c r="BQ128" s="129"/>
      <c r="BR128" s="86"/>
      <c r="BS128" s="117"/>
      <c r="BT128" s="86"/>
      <c r="BU128" s="86"/>
      <c r="BV128" s="86"/>
      <c r="BW128" s="86"/>
      <c r="BX128" s="86"/>
      <c r="BY128" s="86"/>
      <c r="BZ128" s="94"/>
      <c r="CA128" s="123"/>
      <c r="CB128" s="110"/>
      <c r="CC128" s="94"/>
      <c r="CD128" s="110"/>
      <c r="CE128" s="94"/>
      <c r="CF128" s="110"/>
      <c r="CG128" s="94"/>
      <c r="CH128" s="151"/>
      <c r="CI128" s="94"/>
      <c r="CJ128" s="129"/>
      <c r="CK128" s="86"/>
      <c r="CL128" s="117"/>
      <c r="CM128" s="86"/>
      <c r="CN128" s="86"/>
      <c r="CO128" s="86"/>
      <c r="CP128" s="86"/>
      <c r="CQ128" s="86"/>
      <c r="CR128" s="86"/>
      <c r="CS128" s="94"/>
      <c r="CT128" s="123"/>
      <c r="CU128" s="110"/>
      <c r="CV128" s="94"/>
      <c r="CW128" s="110"/>
      <c r="CX128" s="94"/>
      <c r="CY128" s="110"/>
      <c r="CZ128" s="94"/>
      <c r="DA128" s="151"/>
      <c r="DB128" s="94"/>
      <c r="DC128" s="129"/>
      <c r="DD128" s="86"/>
      <c r="DE128" s="117"/>
      <c r="DF128" s="86"/>
      <c r="DG128" s="86"/>
      <c r="DH128" s="86"/>
      <c r="DI128" s="86"/>
      <c r="DJ128" s="86"/>
    </row>
    <row r="129" spans="1:114" ht="30" hidden="1">
      <c r="A129" s="86" t="s">
        <v>100</v>
      </c>
      <c r="B129" s="94"/>
      <c r="C129" s="146"/>
      <c r="D129" s="189"/>
      <c r="E129" s="190"/>
      <c r="F129" s="189"/>
      <c r="G129" s="190"/>
      <c r="H129" s="189"/>
      <c r="I129" s="191"/>
      <c r="J129" s="192"/>
      <c r="K129" s="191"/>
      <c r="L129" s="191"/>
      <c r="M129" s="193"/>
      <c r="N129" s="194" t="s">
        <v>101</v>
      </c>
      <c r="O129" s="194" t="s">
        <v>102</v>
      </c>
      <c r="P129" s="94"/>
      <c r="Q129" s="86"/>
      <c r="R129" s="86"/>
      <c r="S129" s="86"/>
      <c r="T129" s="86" t="s">
        <v>100</v>
      </c>
      <c r="U129" s="94"/>
      <c r="V129" s="146"/>
      <c r="W129" s="189"/>
      <c r="X129" s="190"/>
      <c r="Y129" s="189"/>
      <c r="Z129" s="190"/>
      <c r="AA129" s="189"/>
      <c r="AB129" s="191"/>
      <c r="AC129" s="192"/>
      <c r="AD129" s="191"/>
      <c r="AE129" s="191"/>
      <c r="AF129" s="193"/>
      <c r="AG129" s="194" t="s">
        <v>101</v>
      </c>
      <c r="AH129" s="194" t="s">
        <v>102</v>
      </c>
      <c r="AI129" s="94"/>
      <c r="AJ129" s="86"/>
      <c r="AK129" s="86"/>
      <c r="AL129" s="86"/>
      <c r="AM129" s="86" t="s">
        <v>100</v>
      </c>
      <c r="AN129" s="94"/>
      <c r="AO129" s="146"/>
      <c r="AP129" s="189"/>
      <c r="AQ129" s="190"/>
      <c r="AR129" s="189"/>
      <c r="AS129" s="190"/>
      <c r="AT129" s="189"/>
      <c r="AU129" s="191"/>
      <c r="AV129" s="192"/>
      <c r="AW129" s="191"/>
      <c r="AX129" s="191"/>
      <c r="AY129" s="193"/>
      <c r="AZ129" s="194" t="s">
        <v>101</v>
      </c>
      <c r="BA129" s="194" t="s">
        <v>102</v>
      </c>
      <c r="BB129" s="94"/>
      <c r="BC129" s="86"/>
      <c r="BD129" s="86"/>
      <c r="BE129" s="86"/>
      <c r="BF129" s="86" t="s">
        <v>100</v>
      </c>
      <c r="BG129" s="94"/>
      <c r="BH129" s="146"/>
      <c r="BI129" s="189"/>
      <c r="BJ129" s="190"/>
      <c r="BK129" s="189"/>
      <c r="BL129" s="190"/>
      <c r="BM129" s="189"/>
      <c r="BN129" s="191"/>
      <c r="BO129" s="192"/>
      <c r="BP129" s="191"/>
      <c r="BQ129" s="191"/>
      <c r="BR129" s="193"/>
      <c r="BS129" s="194" t="s">
        <v>101</v>
      </c>
      <c r="BT129" s="194" t="s">
        <v>102</v>
      </c>
      <c r="BU129" s="94"/>
      <c r="BV129" s="86"/>
      <c r="BW129" s="86"/>
      <c r="BX129" s="86"/>
      <c r="BY129" s="86" t="s">
        <v>100</v>
      </c>
      <c r="BZ129" s="94"/>
      <c r="CA129" s="146"/>
      <c r="CB129" s="189"/>
      <c r="CC129" s="190"/>
      <c r="CD129" s="189"/>
      <c r="CE129" s="190"/>
      <c r="CF129" s="189"/>
      <c r="CG129" s="191"/>
      <c r="CH129" s="192"/>
      <c r="CI129" s="191"/>
      <c r="CJ129" s="191"/>
      <c r="CK129" s="193"/>
      <c r="CL129" s="194" t="s">
        <v>101</v>
      </c>
      <c r="CM129" s="194" t="s">
        <v>102</v>
      </c>
      <c r="CN129" s="94"/>
      <c r="CO129" s="86"/>
      <c r="CP129" s="86"/>
      <c r="CQ129" s="86"/>
      <c r="CR129" s="86" t="s">
        <v>100</v>
      </c>
      <c r="CS129" s="94"/>
      <c r="CT129" s="146"/>
      <c r="CU129" s="189"/>
      <c r="CV129" s="190"/>
      <c r="CW129" s="189"/>
      <c r="CX129" s="190"/>
      <c r="CY129" s="189"/>
      <c r="CZ129" s="191"/>
      <c r="DA129" s="192"/>
      <c r="DB129" s="191"/>
      <c r="DC129" s="191"/>
      <c r="DD129" s="193"/>
      <c r="DE129" s="194" t="s">
        <v>101</v>
      </c>
      <c r="DF129" s="194" t="s">
        <v>102</v>
      </c>
      <c r="DG129" s="94"/>
      <c r="DH129" s="86"/>
      <c r="DI129" s="86"/>
      <c r="DJ129" s="86"/>
    </row>
    <row r="130" spans="1:114" hidden="1">
      <c r="A130" s="86"/>
      <c r="B130" s="94"/>
      <c r="C130" s="146"/>
      <c r="D130" s="192" t="e">
        <f>IF(D74&gt;=0.05,D109,"")</f>
        <v>#VALUE!</v>
      </c>
      <c r="E130" s="192" t="e">
        <f t="shared" ref="E130:M130" si="246">IF(E74&gt;=0.05,E109,"")</f>
        <v>#VALUE!</v>
      </c>
      <c r="F130" s="192" t="e">
        <f t="shared" si="246"/>
        <v>#VALUE!</v>
      </c>
      <c r="G130" s="192" t="e">
        <f t="shared" si="246"/>
        <v>#VALUE!</v>
      </c>
      <c r="H130" s="192" t="e">
        <f t="shared" si="246"/>
        <v>#VALUE!</v>
      </c>
      <c r="I130" s="192" t="e">
        <f t="shared" si="246"/>
        <v>#VALUE!</v>
      </c>
      <c r="J130" s="192" t="e">
        <f t="shared" si="246"/>
        <v>#VALUE!</v>
      </c>
      <c r="K130" s="192" t="e">
        <f t="shared" si="246"/>
        <v>#VALUE!</v>
      </c>
      <c r="L130" s="192" t="e">
        <f t="shared" si="246"/>
        <v>#VALUE!</v>
      </c>
      <c r="M130" s="192" t="e">
        <f t="shared" si="246"/>
        <v>#VALUE!</v>
      </c>
      <c r="N130" s="192" t="e">
        <f>MAX(D130:M130)</f>
        <v>#VALUE!</v>
      </c>
      <c r="O130" s="192" t="e">
        <f>MIN(D130:M130)</f>
        <v>#VALUE!</v>
      </c>
      <c r="R130" s="117"/>
      <c r="S130" s="86"/>
      <c r="T130" s="86"/>
      <c r="U130" s="94"/>
      <c r="V130" s="146"/>
      <c r="W130" s="192" t="e">
        <f>IF(W74&gt;=0.05,W109,"")</f>
        <v>#VALUE!</v>
      </c>
      <c r="X130" s="192" t="e">
        <f t="shared" ref="X130:AF130" si="247">IF(X74&gt;=0.05,X109,"")</f>
        <v>#VALUE!</v>
      </c>
      <c r="Y130" s="192" t="e">
        <f t="shared" si="247"/>
        <v>#VALUE!</v>
      </c>
      <c r="Z130" s="192" t="e">
        <f t="shared" si="247"/>
        <v>#VALUE!</v>
      </c>
      <c r="AA130" s="192" t="e">
        <f t="shared" si="247"/>
        <v>#VALUE!</v>
      </c>
      <c r="AB130" s="192" t="e">
        <f t="shared" si="247"/>
        <v>#VALUE!</v>
      </c>
      <c r="AC130" s="192" t="e">
        <f t="shared" si="247"/>
        <v>#VALUE!</v>
      </c>
      <c r="AD130" s="192" t="e">
        <f t="shared" si="247"/>
        <v>#VALUE!</v>
      </c>
      <c r="AE130" s="192" t="e">
        <f t="shared" si="247"/>
        <v>#VALUE!</v>
      </c>
      <c r="AF130" s="192" t="e">
        <f t="shared" si="247"/>
        <v>#VALUE!</v>
      </c>
      <c r="AG130" s="192" t="e">
        <f>MAX(W130:AF130)</f>
        <v>#VALUE!</v>
      </c>
      <c r="AH130" s="192" t="e">
        <f>MIN(W130:AF130)</f>
        <v>#VALUE!</v>
      </c>
      <c r="AK130" s="117"/>
      <c r="AL130" s="86"/>
      <c r="AM130" s="86"/>
      <c r="AN130" s="94"/>
      <c r="AO130" s="146"/>
      <c r="AP130" s="192" t="e">
        <f>IF(AP74&gt;=0.05,AP109,"")</f>
        <v>#VALUE!</v>
      </c>
      <c r="AQ130" s="192" t="e">
        <f t="shared" ref="AQ130:AY130" si="248">IF(AQ74&gt;=0.05,AQ109,"")</f>
        <v>#VALUE!</v>
      </c>
      <c r="AR130" s="192" t="e">
        <f t="shared" si="248"/>
        <v>#VALUE!</v>
      </c>
      <c r="AS130" s="192" t="e">
        <f t="shared" si="248"/>
        <v>#VALUE!</v>
      </c>
      <c r="AT130" s="192" t="e">
        <f t="shared" si="248"/>
        <v>#VALUE!</v>
      </c>
      <c r="AU130" s="192" t="e">
        <f t="shared" si="248"/>
        <v>#VALUE!</v>
      </c>
      <c r="AV130" s="192" t="e">
        <f t="shared" si="248"/>
        <v>#VALUE!</v>
      </c>
      <c r="AW130" s="192" t="e">
        <f t="shared" si="248"/>
        <v>#VALUE!</v>
      </c>
      <c r="AX130" s="192" t="e">
        <f t="shared" si="248"/>
        <v>#VALUE!</v>
      </c>
      <c r="AY130" s="192" t="e">
        <f t="shared" si="248"/>
        <v>#VALUE!</v>
      </c>
      <c r="AZ130" s="192" t="e">
        <f>MAX(AP130:AY130)</f>
        <v>#VALUE!</v>
      </c>
      <c r="BA130" s="192" t="e">
        <f>MIN(AP130:AY130)</f>
        <v>#VALUE!</v>
      </c>
      <c r="BD130" s="117"/>
      <c r="BE130" s="86"/>
      <c r="BF130" s="86"/>
      <c r="BG130" s="94"/>
      <c r="BH130" s="146"/>
      <c r="BI130" s="192" t="e">
        <f>IF(BI74&gt;=0.05,BI109,"")</f>
        <v>#VALUE!</v>
      </c>
      <c r="BJ130" s="192" t="e">
        <f t="shared" ref="BJ130:BR130" si="249">IF(BJ74&gt;=0.05,BJ109,"")</f>
        <v>#VALUE!</v>
      </c>
      <c r="BK130" s="192" t="e">
        <f t="shared" si="249"/>
        <v>#VALUE!</v>
      </c>
      <c r="BL130" s="192" t="e">
        <f t="shared" si="249"/>
        <v>#VALUE!</v>
      </c>
      <c r="BM130" s="192" t="e">
        <f t="shared" si="249"/>
        <v>#VALUE!</v>
      </c>
      <c r="BN130" s="192" t="e">
        <f t="shared" si="249"/>
        <v>#VALUE!</v>
      </c>
      <c r="BO130" s="192" t="e">
        <f t="shared" si="249"/>
        <v>#VALUE!</v>
      </c>
      <c r="BP130" s="192" t="e">
        <f t="shared" si="249"/>
        <v>#VALUE!</v>
      </c>
      <c r="BQ130" s="192" t="e">
        <f t="shared" si="249"/>
        <v>#VALUE!</v>
      </c>
      <c r="BR130" s="192" t="e">
        <f t="shared" si="249"/>
        <v>#VALUE!</v>
      </c>
      <c r="BS130" s="192" t="e">
        <f>MAX(BI130:BR130)</f>
        <v>#VALUE!</v>
      </c>
      <c r="BT130" s="192" t="e">
        <f>MIN(BI130:BR130)</f>
        <v>#VALUE!</v>
      </c>
      <c r="BW130" s="117"/>
      <c r="BX130" s="86"/>
      <c r="BY130" s="86"/>
      <c r="BZ130" s="94"/>
      <c r="CA130" s="146"/>
      <c r="CB130" s="192" t="e">
        <f>IF(CB74&gt;=0.05,CB109,"")</f>
        <v>#VALUE!</v>
      </c>
      <c r="CC130" s="192" t="e">
        <f t="shared" ref="CC130:CK130" si="250">IF(CC74&gt;=0.05,CC109,"")</f>
        <v>#VALUE!</v>
      </c>
      <c r="CD130" s="192" t="e">
        <f t="shared" si="250"/>
        <v>#VALUE!</v>
      </c>
      <c r="CE130" s="192" t="e">
        <f t="shared" si="250"/>
        <v>#VALUE!</v>
      </c>
      <c r="CF130" s="192" t="e">
        <f t="shared" si="250"/>
        <v>#VALUE!</v>
      </c>
      <c r="CG130" s="192" t="e">
        <f t="shared" si="250"/>
        <v>#VALUE!</v>
      </c>
      <c r="CH130" s="192" t="e">
        <f t="shared" si="250"/>
        <v>#VALUE!</v>
      </c>
      <c r="CI130" s="192" t="e">
        <f t="shared" si="250"/>
        <v>#VALUE!</v>
      </c>
      <c r="CJ130" s="192" t="e">
        <f t="shared" si="250"/>
        <v>#VALUE!</v>
      </c>
      <c r="CK130" s="192" t="e">
        <f t="shared" si="250"/>
        <v>#VALUE!</v>
      </c>
      <c r="CL130" s="192" t="e">
        <f>MAX(CB130:CK130)</f>
        <v>#VALUE!</v>
      </c>
      <c r="CM130" s="192" t="e">
        <f>MIN(CB130:CK130)</f>
        <v>#VALUE!</v>
      </c>
      <c r="CP130" s="117"/>
      <c r="CQ130" s="86"/>
      <c r="CR130" s="86"/>
      <c r="CS130" s="94"/>
      <c r="CT130" s="146"/>
      <c r="CU130" s="192" t="e">
        <f>IF(CU74&gt;=0.05,CU109,"")</f>
        <v>#VALUE!</v>
      </c>
      <c r="CV130" s="192" t="e">
        <f t="shared" ref="CV130:DD130" si="251">IF(CV74&gt;=0.05,CV109,"")</f>
        <v>#VALUE!</v>
      </c>
      <c r="CW130" s="192" t="e">
        <f t="shared" si="251"/>
        <v>#VALUE!</v>
      </c>
      <c r="CX130" s="192" t="e">
        <f t="shared" si="251"/>
        <v>#VALUE!</v>
      </c>
      <c r="CY130" s="192" t="e">
        <f t="shared" si="251"/>
        <v>#VALUE!</v>
      </c>
      <c r="CZ130" s="192" t="e">
        <f t="shared" si="251"/>
        <v>#VALUE!</v>
      </c>
      <c r="DA130" s="192" t="e">
        <f t="shared" si="251"/>
        <v>#VALUE!</v>
      </c>
      <c r="DB130" s="192" t="e">
        <f t="shared" si="251"/>
        <v>#VALUE!</v>
      </c>
      <c r="DC130" s="192" t="e">
        <f t="shared" si="251"/>
        <v>#VALUE!</v>
      </c>
      <c r="DD130" s="192" t="e">
        <f t="shared" si="251"/>
        <v>#VALUE!</v>
      </c>
      <c r="DE130" s="192" t="e">
        <f>MAX(CU130:DD130)</f>
        <v>#VALUE!</v>
      </c>
      <c r="DF130" s="192" t="e">
        <f>MIN(CU130:DD130)</f>
        <v>#VALUE!</v>
      </c>
      <c r="DI130" s="117"/>
      <c r="DJ130" s="86"/>
    </row>
    <row r="131" spans="1:114" hidden="1">
      <c r="A131" s="86"/>
      <c r="B131" s="94"/>
      <c r="C131" s="147"/>
      <c r="D131" s="189"/>
      <c r="E131" s="195"/>
      <c r="F131" s="189"/>
      <c r="G131" s="195"/>
      <c r="H131" s="189"/>
      <c r="I131" s="192"/>
      <c r="J131" s="192"/>
      <c r="K131" s="196"/>
      <c r="L131" s="192"/>
      <c r="M131" s="192"/>
      <c r="N131" s="193"/>
      <c r="O131" s="193"/>
      <c r="R131" s="86"/>
      <c r="S131" s="86"/>
      <c r="T131" s="86"/>
      <c r="U131" s="94"/>
      <c r="V131" s="147"/>
      <c r="W131" s="189"/>
      <c r="X131" s="195"/>
      <c r="Y131" s="189"/>
      <c r="Z131" s="195"/>
      <c r="AA131" s="189"/>
      <c r="AB131" s="192"/>
      <c r="AC131" s="192"/>
      <c r="AD131" s="196"/>
      <c r="AE131" s="192"/>
      <c r="AF131" s="192"/>
      <c r="AG131" s="193"/>
      <c r="AH131" s="193"/>
      <c r="AK131" s="86"/>
      <c r="AL131" s="86"/>
      <c r="AM131" s="86"/>
      <c r="AN131" s="94"/>
      <c r="AO131" s="147"/>
      <c r="AP131" s="189"/>
      <c r="AQ131" s="195"/>
      <c r="AR131" s="189"/>
      <c r="AS131" s="195"/>
      <c r="AT131" s="189"/>
      <c r="AU131" s="192"/>
      <c r="AV131" s="192"/>
      <c r="AW131" s="196"/>
      <c r="AX131" s="192"/>
      <c r="AY131" s="192"/>
      <c r="AZ131" s="193"/>
      <c r="BA131" s="193"/>
      <c r="BD131" s="86"/>
      <c r="BE131" s="86"/>
      <c r="BF131" s="86"/>
      <c r="BG131" s="94"/>
      <c r="BH131" s="147"/>
      <c r="BI131" s="189"/>
      <c r="BJ131" s="195"/>
      <c r="BK131" s="189"/>
      <c r="BL131" s="195"/>
      <c r="BM131" s="189"/>
      <c r="BN131" s="192"/>
      <c r="BO131" s="192"/>
      <c r="BP131" s="196"/>
      <c r="BQ131" s="192"/>
      <c r="BR131" s="192"/>
      <c r="BS131" s="193"/>
      <c r="BT131" s="193"/>
      <c r="BW131" s="86"/>
      <c r="BX131" s="86"/>
      <c r="BY131" s="86"/>
      <c r="BZ131" s="94"/>
      <c r="CA131" s="147"/>
      <c r="CB131" s="189"/>
      <c r="CC131" s="195"/>
      <c r="CD131" s="189"/>
      <c r="CE131" s="195"/>
      <c r="CF131" s="189"/>
      <c r="CG131" s="192"/>
      <c r="CH131" s="192"/>
      <c r="CI131" s="196"/>
      <c r="CJ131" s="192"/>
      <c r="CK131" s="192"/>
      <c r="CL131" s="193"/>
      <c r="CM131" s="193"/>
      <c r="CP131" s="86"/>
      <c r="CQ131" s="86"/>
      <c r="CR131" s="86"/>
      <c r="CS131" s="94"/>
      <c r="CT131" s="147"/>
      <c r="CU131" s="189"/>
      <c r="CV131" s="195"/>
      <c r="CW131" s="189"/>
      <c r="CX131" s="195"/>
      <c r="CY131" s="189"/>
      <c r="CZ131" s="192"/>
      <c r="DA131" s="192"/>
      <c r="DB131" s="196"/>
      <c r="DC131" s="192"/>
      <c r="DD131" s="192"/>
      <c r="DE131" s="193"/>
      <c r="DF131" s="193"/>
      <c r="DI131" s="86"/>
      <c r="DJ131" s="86"/>
    </row>
    <row r="132" spans="1:114" hidden="1">
      <c r="A132" s="86"/>
      <c r="B132" s="94"/>
      <c r="C132" s="147"/>
      <c r="D132" s="189"/>
      <c r="E132" s="195"/>
      <c r="F132" s="189"/>
      <c r="G132" s="195"/>
      <c r="H132" s="189"/>
      <c r="I132" s="192"/>
      <c r="J132" s="192"/>
      <c r="K132" s="192"/>
      <c r="L132" s="192"/>
      <c r="M132" s="192"/>
      <c r="N132" s="193"/>
      <c r="O132" s="193"/>
      <c r="R132" s="86"/>
      <c r="S132" s="86"/>
      <c r="T132" s="86"/>
      <c r="U132" s="94"/>
      <c r="V132" s="147"/>
      <c r="W132" s="189"/>
      <c r="X132" s="195"/>
      <c r="Y132" s="189"/>
      <c r="Z132" s="195"/>
      <c r="AA132" s="189"/>
      <c r="AB132" s="192"/>
      <c r="AC132" s="192"/>
      <c r="AD132" s="192"/>
      <c r="AE132" s="192"/>
      <c r="AF132" s="192"/>
      <c r="AG132" s="193"/>
      <c r="AH132" s="193"/>
      <c r="AK132" s="86"/>
      <c r="AL132" s="86"/>
      <c r="AM132" s="86"/>
      <c r="AN132" s="94"/>
      <c r="AO132" s="147"/>
      <c r="AP132" s="189"/>
      <c r="AQ132" s="195"/>
      <c r="AR132" s="189"/>
      <c r="AS132" s="195"/>
      <c r="AT132" s="189"/>
      <c r="AU132" s="192"/>
      <c r="AV132" s="192"/>
      <c r="AW132" s="192"/>
      <c r="AX132" s="192"/>
      <c r="AY132" s="192"/>
      <c r="AZ132" s="193"/>
      <c r="BA132" s="193"/>
      <c r="BD132" s="86"/>
      <c r="BE132" s="86"/>
      <c r="BF132" s="86"/>
      <c r="BG132" s="94"/>
      <c r="BH132" s="147"/>
      <c r="BI132" s="189"/>
      <c r="BJ132" s="195"/>
      <c r="BK132" s="189"/>
      <c r="BL132" s="195"/>
      <c r="BM132" s="189"/>
      <c r="BN132" s="192"/>
      <c r="BO132" s="192"/>
      <c r="BP132" s="192"/>
      <c r="BQ132" s="192"/>
      <c r="BR132" s="192"/>
      <c r="BS132" s="193"/>
      <c r="BT132" s="193"/>
      <c r="BW132" s="86"/>
      <c r="BX132" s="86"/>
      <c r="BY132" s="86"/>
      <c r="BZ132" s="94"/>
      <c r="CA132" s="147"/>
      <c r="CB132" s="189"/>
      <c r="CC132" s="195"/>
      <c r="CD132" s="189"/>
      <c r="CE132" s="195"/>
      <c r="CF132" s="189"/>
      <c r="CG132" s="192"/>
      <c r="CH132" s="192"/>
      <c r="CI132" s="192"/>
      <c r="CJ132" s="192"/>
      <c r="CK132" s="192"/>
      <c r="CL132" s="193"/>
      <c r="CM132" s="193"/>
      <c r="CP132" s="86"/>
      <c r="CQ132" s="86"/>
      <c r="CR132" s="86"/>
      <c r="CS132" s="94"/>
      <c r="CT132" s="147"/>
      <c r="CU132" s="189"/>
      <c r="CV132" s="195"/>
      <c r="CW132" s="189"/>
      <c r="CX132" s="195"/>
      <c r="CY132" s="189"/>
      <c r="CZ132" s="192"/>
      <c r="DA132" s="192"/>
      <c r="DB132" s="192"/>
      <c r="DC132" s="192"/>
      <c r="DD132" s="192"/>
      <c r="DE132" s="193"/>
      <c r="DF132" s="193"/>
      <c r="DI132" s="86"/>
      <c r="DJ132" s="86"/>
    </row>
    <row r="133" spans="1:114" ht="30" hidden="1">
      <c r="A133" s="86"/>
      <c r="B133" s="94"/>
      <c r="C133" s="146"/>
      <c r="D133" s="189"/>
      <c r="E133" s="190"/>
      <c r="F133" s="189"/>
      <c r="G133" s="195"/>
      <c r="H133" s="189"/>
      <c r="I133" s="191"/>
      <c r="J133" s="192"/>
      <c r="K133" s="192"/>
      <c r="L133" s="192"/>
      <c r="M133" s="192"/>
      <c r="N133" s="194" t="s">
        <v>103</v>
      </c>
      <c r="O133" s="194" t="s">
        <v>104</v>
      </c>
      <c r="R133" s="86"/>
      <c r="S133" s="86"/>
      <c r="T133" s="86"/>
      <c r="U133" s="94"/>
      <c r="V133" s="146"/>
      <c r="W133" s="189"/>
      <c r="X133" s="190"/>
      <c r="Y133" s="189"/>
      <c r="Z133" s="195"/>
      <c r="AA133" s="189"/>
      <c r="AB133" s="191"/>
      <c r="AC133" s="192"/>
      <c r="AD133" s="192"/>
      <c r="AE133" s="192"/>
      <c r="AF133" s="192"/>
      <c r="AG133" s="194" t="s">
        <v>103</v>
      </c>
      <c r="AH133" s="194" t="s">
        <v>104</v>
      </c>
      <c r="AK133" s="86"/>
      <c r="AL133" s="86"/>
      <c r="AM133" s="86"/>
      <c r="AN133" s="94"/>
      <c r="AO133" s="146"/>
      <c r="AP133" s="189"/>
      <c r="AQ133" s="190"/>
      <c r="AR133" s="189"/>
      <c r="AS133" s="195"/>
      <c r="AT133" s="189"/>
      <c r="AU133" s="191"/>
      <c r="AV133" s="192"/>
      <c r="AW133" s="192"/>
      <c r="AX133" s="192"/>
      <c r="AY133" s="192"/>
      <c r="AZ133" s="194" t="s">
        <v>103</v>
      </c>
      <c r="BA133" s="194" t="s">
        <v>104</v>
      </c>
      <c r="BD133" s="86"/>
      <c r="BE133" s="86"/>
      <c r="BF133" s="86"/>
      <c r="BG133" s="94"/>
      <c r="BH133" s="146"/>
      <c r="BI133" s="189"/>
      <c r="BJ133" s="190"/>
      <c r="BK133" s="189"/>
      <c r="BL133" s="195"/>
      <c r="BM133" s="189"/>
      <c r="BN133" s="191"/>
      <c r="BO133" s="192"/>
      <c r="BP133" s="192"/>
      <c r="BQ133" s="192"/>
      <c r="BR133" s="192"/>
      <c r="BS133" s="194" t="s">
        <v>103</v>
      </c>
      <c r="BT133" s="194" t="s">
        <v>104</v>
      </c>
      <c r="BW133" s="86"/>
      <c r="BX133" s="86"/>
      <c r="BY133" s="86"/>
      <c r="BZ133" s="94"/>
      <c r="CA133" s="146"/>
      <c r="CB133" s="189"/>
      <c r="CC133" s="190"/>
      <c r="CD133" s="189"/>
      <c r="CE133" s="195"/>
      <c r="CF133" s="189"/>
      <c r="CG133" s="191"/>
      <c r="CH133" s="192"/>
      <c r="CI133" s="192"/>
      <c r="CJ133" s="192"/>
      <c r="CK133" s="192"/>
      <c r="CL133" s="194" t="s">
        <v>103</v>
      </c>
      <c r="CM133" s="194" t="s">
        <v>104</v>
      </c>
      <c r="CP133" s="86"/>
      <c r="CQ133" s="86"/>
      <c r="CR133" s="86"/>
      <c r="CS133" s="94"/>
      <c r="CT133" s="146"/>
      <c r="CU133" s="189"/>
      <c r="CV133" s="190"/>
      <c r="CW133" s="189"/>
      <c r="CX133" s="195"/>
      <c r="CY133" s="189"/>
      <c r="CZ133" s="191"/>
      <c r="DA133" s="192"/>
      <c r="DB133" s="192"/>
      <c r="DC133" s="192"/>
      <c r="DD133" s="192"/>
      <c r="DE133" s="194" t="s">
        <v>103</v>
      </c>
      <c r="DF133" s="194" t="s">
        <v>104</v>
      </c>
      <c r="DI133" s="86"/>
      <c r="DJ133" s="86"/>
    </row>
    <row r="134" spans="1:114" hidden="1">
      <c r="A134" s="86"/>
      <c r="B134" s="94"/>
      <c r="C134" s="147"/>
      <c r="D134" s="192" t="e">
        <f>IF(D78&gt;=0.05,D113,"")</f>
        <v>#VALUE!</v>
      </c>
      <c r="E134" s="192" t="e">
        <f t="shared" ref="E134:L134" si="252">IF(E78&gt;=0.05,E113,"")</f>
        <v>#VALUE!</v>
      </c>
      <c r="F134" s="192" t="e">
        <f t="shared" si="252"/>
        <v>#VALUE!</v>
      </c>
      <c r="G134" s="192" t="e">
        <f t="shared" si="252"/>
        <v>#VALUE!</v>
      </c>
      <c r="H134" s="192" t="e">
        <f t="shared" si="252"/>
        <v>#VALUE!</v>
      </c>
      <c r="I134" s="192" t="e">
        <f t="shared" si="252"/>
        <v>#VALUE!</v>
      </c>
      <c r="J134" s="192" t="e">
        <f t="shared" si="252"/>
        <v>#VALUE!</v>
      </c>
      <c r="K134" s="192" t="e">
        <f t="shared" si="252"/>
        <v>#VALUE!</v>
      </c>
      <c r="L134" s="192" t="e">
        <f t="shared" si="252"/>
        <v>#VALUE!</v>
      </c>
      <c r="M134" s="192" t="e">
        <f>IF(M78&gt;=0.05,M113,"")</f>
        <v>#VALUE!</v>
      </c>
      <c r="N134" s="192" t="e">
        <f>MAX(D134:M134)</f>
        <v>#VALUE!</v>
      </c>
      <c r="O134" s="192" t="e">
        <f>MIN(D134:M134)</f>
        <v>#VALUE!</v>
      </c>
      <c r="R134" s="86"/>
      <c r="S134" s="86"/>
      <c r="T134" s="86"/>
      <c r="U134" s="94"/>
      <c r="V134" s="147"/>
      <c r="W134" s="192" t="e">
        <f>IF(W78&gt;=0.05,W113,"")</f>
        <v>#VALUE!</v>
      </c>
      <c r="X134" s="192" t="e">
        <f t="shared" ref="X134:AE134" si="253">IF(X78&gt;=0.05,X113,"")</f>
        <v>#VALUE!</v>
      </c>
      <c r="Y134" s="192" t="e">
        <f t="shared" si="253"/>
        <v>#VALUE!</v>
      </c>
      <c r="Z134" s="192" t="e">
        <f t="shared" si="253"/>
        <v>#VALUE!</v>
      </c>
      <c r="AA134" s="192" t="e">
        <f t="shared" si="253"/>
        <v>#VALUE!</v>
      </c>
      <c r="AB134" s="192" t="e">
        <f t="shared" si="253"/>
        <v>#VALUE!</v>
      </c>
      <c r="AC134" s="192" t="e">
        <f t="shared" si="253"/>
        <v>#VALUE!</v>
      </c>
      <c r="AD134" s="192" t="e">
        <f t="shared" si="253"/>
        <v>#VALUE!</v>
      </c>
      <c r="AE134" s="192" t="e">
        <f t="shared" si="253"/>
        <v>#VALUE!</v>
      </c>
      <c r="AF134" s="192" t="e">
        <f>IF(AF78&gt;=0.05,AF113,"")</f>
        <v>#VALUE!</v>
      </c>
      <c r="AG134" s="192" t="e">
        <f>MAX(W134:AF134)</f>
        <v>#VALUE!</v>
      </c>
      <c r="AH134" s="192" t="e">
        <f>MIN(W134:AF134)</f>
        <v>#VALUE!</v>
      </c>
      <c r="AK134" s="86"/>
      <c r="AL134" s="86"/>
      <c r="AM134" s="86"/>
      <c r="AN134" s="94"/>
      <c r="AO134" s="147"/>
      <c r="AP134" s="192" t="e">
        <f>IF(AP78&gt;=0.05,AP113,"")</f>
        <v>#VALUE!</v>
      </c>
      <c r="AQ134" s="192" t="e">
        <f t="shared" ref="AQ134:AX134" si="254">IF(AQ78&gt;=0.05,AQ113,"")</f>
        <v>#VALUE!</v>
      </c>
      <c r="AR134" s="192" t="e">
        <f t="shared" si="254"/>
        <v>#VALUE!</v>
      </c>
      <c r="AS134" s="192" t="e">
        <f t="shared" si="254"/>
        <v>#VALUE!</v>
      </c>
      <c r="AT134" s="192" t="e">
        <f t="shared" si="254"/>
        <v>#VALUE!</v>
      </c>
      <c r="AU134" s="192" t="e">
        <f t="shared" si="254"/>
        <v>#VALUE!</v>
      </c>
      <c r="AV134" s="192" t="e">
        <f t="shared" si="254"/>
        <v>#VALUE!</v>
      </c>
      <c r="AW134" s="192" t="e">
        <f t="shared" si="254"/>
        <v>#VALUE!</v>
      </c>
      <c r="AX134" s="192" t="e">
        <f t="shared" si="254"/>
        <v>#VALUE!</v>
      </c>
      <c r="AY134" s="192" t="e">
        <f>IF(AY78&gt;=0.05,AY113,"")</f>
        <v>#VALUE!</v>
      </c>
      <c r="AZ134" s="192" t="e">
        <f>MAX(AP134:AY134)</f>
        <v>#VALUE!</v>
      </c>
      <c r="BA134" s="192" t="e">
        <f>MIN(AP134:AY134)</f>
        <v>#VALUE!</v>
      </c>
      <c r="BD134" s="86"/>
      <c r="BE134" s="86"/>
      <c r="BF134" s="86"/>
      <c r="BG134" s="94"/>
      <c r="BH134" s="147"/>
      <c r="BI134" s="192" t="e">
        <f>IF(BI78&gt;=0.05,BI113,"")</f>
        <v>#VALUE!</v>
      </c>
      <c r="BJ134" s="192" t="e">
        <f t="shared" ref="BJ134:BQ134" si="255">IF(BJ78&gt;=0.05,BJ113,"")</f>
        <v>#VALUE!</v>
      </c>
      <c r="BK134" s="192" t="e">
        <f t="shared" si="255"/>
        <v>#VALUE!</v>
      </c>
      <c r="BL134" s="192" t="e">
        <f t="shared" si="255"/>
        <v>#VALUE!</v>
      </c>
      <c r="BM134" s="192" t="e">
        <f t="shared" si="255"/>
        <v>#VALUE!</v>
      </c>
      <c r="BN134" s="192" t="e">
        <f t="shared" si="255"/>
        <v>#VALUE!</v>
      </c>
      <c r="BO134" s="192" t="e">
        <f t="shared" si="255"/>
        <v>#VALUE!</v>
      </c>
      <c r="BP134" s="192" t="e">
        <f t="shared" si="255"/>
        <v>#VALUE!</v>
      </c>
      <c r="BQ134" s="192" t="e">
        <f t="shared" si="255"/>
        <v>#VALUE!</v>
      </c>
      <c r="BR134" s="192" t="e">
        <f>IF(BR78&gt;=0.05,BR113,"")</f>
        <v>#VALUE!</v>
      </c>
      <c r="BS134" s="192" t="e">
        <f>MAX(BI134:BR134)</f>
        <v>#VALUE!</v>
      </c>
      <c r="BT134" s="192" t="e">
        <f>MIN(BI134:BR134)</f>
        <v>#VALUE!</v>
      </c>
      <c r="BW134" s="86"/>
      <c r="BX134" s="86"/>
      <c r="BY134" s="86"/>
      <c r="BZ134" s="94"/>
      <c r="CA134" s="147"/>
      <c r="CB134" s="192" t="e">
        <f>IF(CB78&gt;=0.05,CB113,"")</f>
        <v>#VALUE!</v>
      </c>
      <c r="CC134" s="192" t="e">
        <f t="shared" ref="CC134:CJ134" si="256">IF(CC78&gt;=0.05,CC113,"")</f>
        <v>#VALUE!</v>
      </c>
      <c r="CD134" s="192" t="e">
        <f t="shared" si="256"/>
        <v>#VALUE!</v>
      </c>
      <c r="CE134" s="192" t="e">
        <f t="shared" si="256"/>
        <v>#VALUE!</v>
      </c>
      <c r="CF134" s="192" t="e">
        <f t="shared" si="256"/>
        <v>#VALUE!</v>
      </c>
      <c r="CG134" s="192" t="e">
        <f t="shared" si="256"/>
        <v>#VALUE!</v>
      </c>
      <c r="CH134" s="192" t="e">
        <f t="shared" si="256"/>
        <v>#VALUE!</v>
      </c>
      <c r="CI134" s="192" t="e">
        <f t="shared" si="256"/>
        <v>#VALUE!</v>
      </c>
      <c r="CJ134" s="192" t="e">
        <f t="shared" si="256"/>
        <v>#VALUE!</v>
      </c>
      <c r="CK134" s="192" t="e">
        <f>IF(CK78&gt;=0.05,CK113,"")</f>
        <v>#VALUE!</v>
      </c>
      <c r="CL134" s="192" t="e">
        <f>MAX(CB134:CK134)</f>
        <v>#VALUE!</v>
      </c>
      <c r="CM134" s="192" t="e">
        <f>MIN(CB134:CK134)</f>
        <v>#VALUE!</v>
      </c>
      <c r="CP134" s="86"/>
      <c r="CQ134" s="86"/>
      <c r="CR134" s="86"/>
      <c r="CS134" s="94"/>
      <c r="CT134" s="147"/>
      <c r="CU134" s="192" t="e">
        <f>IF(CU78&gt;=0.05,CU113,"")</f>
        <v>#VALUE!</v>
      </c>
      <c r="CV134" s="192" t="e">
        <f t="shared" ref="CV134:DC134" si="257">IF(CV78&gt;=0.05,CV113,"")</f>
        <v>#VALUE!</v>
      </c>
      <c r="CW134" s="192" t="e">
        <f t="shared" si="257"/>
        <v>#VALUE!</v>
      </c>
      <c r="CX134" s="192" t="e">
        <f t="shared" si="257"/>
        <v>#VALUE!</v>
      </c>
      <c r="CY134" s="192" t="e">
        <f t="shared" si="257"/>
        <v>#VALUE!</v>
      </c>
      <c r="CZ134" s="192" t="e">
        <f t="shared" si="257"/>
        <v>#VALUE!</v>
      </c>
      <c r="DA134" s="192" t="e">
        <f t="shared" si="257"/>
        <v>#VALUE!</v>
      </c>
      <c r="DB134" s="192" t="e">
        <f t="shared" si="257"/>
        <v>#VALUE!</v>
      </c>
      <c r="DC134" s="192" t="e">
        <f t="shared" si="257"/>
        <v>#VALUE!</v>
      </c>
      <c r="DD134" s="192" t="e">
        <f>IF(DD78&gt;=0.05,DD113,"")</f>
        <v>#VALUE!</v>
      </c>
      <c r="DE134" s="192" t="e">
        <f>MAX(CU134:DD134)</f>
        <v>#VALUE!</v>
      </c>
      <c r="DF134" s="192" t="e">
        <f>MIN(CU134:DD134)</f>
        <v>#VALUE!</v>
      </c>
      <c r="DI134" s="86"/>
      <c r="DJ134" s="86"/>
    </row>
    <row r="135" spans="1:114" hidden="1">
      <c r="A135" s="86"/>
      <c r="B135" s="94"/>
      <c r="C135" s="147"/>
      <c r="D135" s="110"/>
      <c r="E135" s="147"/>
      <c r="F135" s="110"/>
      <c r="G135" s="147"/>
      <c r="H135" s="110"/>
      <c r="I135" s="129"/>
      <c r="J135" s="151"/>
      <c r="K135" s="129"/>
      <c r="L135" s="151"/>
      <c r="M135" s="151"/>
      <c r="R135" s="86"/>
      <c r="S135" s="86"/>
      <c r="T135" s="86"/>
      <c r="U135" s="94"/>
      <c r="V135" s="147"/>
      <c r="W135" s="110"/>
      <c r="X135" s="147"/>
      <c r="Y135" s="110"/>
      <c r="Z135" s="147"/>
      <c r="AA135" s="110"/>
      <c r="AB135" s="129"/>
      <c r="AC135" s="151"/>
      <c r="AD135" s="129"/>
      <c r="AE135" s="151"/>
      <c r="AF135" s="151"/>
      <c r="AK135" s="86"/>
      <c r="AL135" s="86"/>
      <c r="AM135" s="86"/>
      <c r="AN135" s="94"/>
      <c r="AO135" s="147"/>
      <c r="AP135" s="110"/>
      <c r="AQ135" s="147"/>
      <c r="AR135" s="110"/>
      <c r="AS135" s="147"/>
      <c r="AT135" s="110"/>
      <c r="AU135" s="129"/>
      <c r="AV135" s="151"/>
      <c r="AW135" s="129"/>
      <c r="AX135" s="151"/>
      <c r="AY135" s="151"/>
      <c r="BD135" s="86"/>
      <c r="BE135" s="86"/>
      <c r="BF135" s="86"/>
      <c r="BG135" s="94"/>
      <c r="BH135" s="147"/>
      <c r="BI135" s="110"/>
      <c r="BJ135" s="147"/>
      <c r="BK135" s="110"/>
      <c r="BL135" s="147"/>
      <c r="BM135" s="110"/>
      <c r="BN135" s="129"/>
      <c r="BO135" s="151"/>
      <c r="BP135" s="129"/>
      <c r="BQ135" s="151"/>
      <c r="BR135" s="151"/>
      <c r="BW135" s="86"/>
      <c r="BX135" s="86"/>
      <c r="BY135" s="86"/>
      <c r="BZ135" s="94"/>
      <c r="CA135" s="147"/>
      <c r="CB135" s="110"/>
      <c r="CC135" s="147"/>
      <c r="CD135" s="110"/>
      <c r="CE135" s="147"/>
      <c r="CF135" s="110"/>
      <c r="CG135" s="129"/>
      <c r="CH135" s="151"/>
      <c r="CI135" s="129"/>
      <c r="CJ135" s="151"/>
      <c r="CK135" s="151"/>
      <c r="CP135" s="86"/>
      <c r="CQ135" s="86"/>
      <c r="CR135" s="86"/>
      <c r="CS135" s="94"/>
      <c r="CT135" s="147"/>
      <c r="CU135" s="110"/>
      <c r="CV135" s="147"/>
      <c r="CW135" s="110"/>
      <c r="CX135" s="147"/>
      <c r="CY135" s="110"/>
      <c r="CZ135" s="129"/>
      <c r="DA135" s="151"/>
      <c r="DB135" s="129"/>
      <c r="DC135" s="151"/>
      <c r="DD135" s="151"/>
      <c r="DI135" s="86"/>
      <c r="DJ135" s="86"/>
    </row>
    <row r="136" spans="1:114" hidden="1">
      <c r="A136" s="86"/>
      <c r="B136" s="94"/>
      <c r="C136" s="147"/>
      <c r="D136" s="110"/>
      <c r="E136" s="147"/>
      <c r="F136" s="110"/>
      <c r="G136" s="147"/>
      <c r="H136" s="110"/>
      <c r="I136" s="129"/>
      <c r="J136" s="151"/>
      <c r="K136" s="129"/>
      <c r="L136" s="151"/>
      <c r="M136" s="151"/>
      <c r="R136" s="86"/>
      <c r="S136" s="86"/>
      <c r="T136" s="86"/>
      <c r="U136" s="94"/>
      <c r="V136" s="147"/>
      <c r="W136" s="110"/>
      <c r="X136" s="147"/>
      <c r="Y136" s="110"/>
      <c r="Z136" s="147"/>
      <c r="AA136" s="110"/>
      <c r="AB136" s="129"/>
      <c r="AC136" s="151"/>
      <c r="AD136" s="129"/>
      <c r="AE136" s="151"/>
      <c r="AF136" s="151"/>
      <c r="AK136" s="86"/>
      <c r="AL136" s="86"/>
      <c r="AM136" s="86"/>
      <c r="AN136" s="94"/>
      <c r="AO136" s="147"/>
      <c r="AP136" s="110"/>
      <c r="AQ136" s="147"/>
      <c r="AR136" s="110"/>
      <c r="AS136" s="147"/>
      <c r="AT136" s="110"/>
      <c r="AU136" s="129"/>
      <c r="AV136" s="151"/>
      <c r="AW136" s="129"/>
      <c r="AX136" s="151"/>
      <c r="AY136" s="151"/>
      <c r="BD136" s="86"/>
      <c r="BE136" s="86"/>
      <c r="BF136" s="86"/>
      <c r="BG136" s="94"/>
      <c r="BH136" s="147"/>
      <c r="BI136" s="110"/>
      <c r="BJ136" s="147"/>
      <c r="BK136" s="110"/>
      <c r="BL136" s="147"/>
      <c r="BM136" s="110"/>
      <c r="BN136" s="129"/>
      <c r="BO136" s="151"/>
      <c r="BP136" s="129"/>
      <c r="BQ136" s="151"/>
      <c r="BR136" s="151"/>
      <c r="BW136" s="86"/>
      <c r="BX136" s="86"/>
      <c r="BY136" s="86"/>
      <c r="BZ136" s="94"/>
      <c r="CA136" s="147"/>
      <c r="CB136" s="110"/>
      <c r="CC136" s="147"/>
      <c r="CD136" s="110"/>
      <c r="CE136" s="147"/>
      <c r="CF136" s="110"/>
      <c r="CG136" s="129"/>
      <c r="CH136" s="151"/>
      <c r="CI136" s="129"/>
      <c r="CJ136" s="151"/>
      <c r="CK136" s="151"/>
      <c r="CP136" s="86"/>
      <c r="CQ136" s="86"/>
      <c r="CR136" s="86"/>
      <c r="CS136" s="94"/>
      <c r="CT136" s="147"/>
      <c r="CU136" s="110"/>
      <c r="CV136" s="147"/>
      <c r="CW136" s="110"/>
      <c r="CX136" s="147"/>
      <c r="CY136" s="110"/>
      <c r="CZ136" s="129"/>
      <c r="DA136" s="151"/>
      <c r="DB136" s="129"/>
      <c r="DC136" s="151"/>
      <c r="DD136" s="151"/>
      <c r="DI136" s="86"/>
      <c r="DJ136" s="86"/>
    </row>
    <row r="137" spans="1:114" hidden="1">
      <c r="A137" s="86"/>
      <c r="B137" s="94"/>
      <c r="C137" s="147"/>
      <c r="D137" s="110"/>
      <c r="E137" s="147"/>
      <c r="F137" s="110"/>
      <c r="G137" s="147"/>
      <c r="H137" s="110"/>
      <c r="I137" s="129"/>
      <c r="J137" s="151"/>
      <c r="K137" s="129"/>
      <c r="L137" s="151"/>
      <c r="M137" s="151"/>
      <c r="R137" s="86"/>
      <c r="S137" s="86"/>
      <c r="T137" s="86"/>
      <c r="U137" s="94"/>
      <c r="V137" s="147"/>
      <c r="W137" s="110"/>
      <c r="X137" s="147"/>
      <c r="Y137" s="110"/>
      <c r="Z137" s="147"/>
      <c r="AA137" s="110"/>
      <c r="AB137" s="129"/>
      <c r="AC137" s="151"/>
      <c r="AD137" s="129"/>
      <c r="AE137" s="151"/>
      <c r="AF137" s="151"/>
      <c r="AK137" s="86"/>
      <c r="AL137" s="86"/>
      <c r="AM137" s="86"/>
      <c r="AN137" s="94"/>
      <c r="AO137" s="147"/>
      <c r="AP137" s="110"/>
      <c r="AQ137" s="147"/>
      <c r="AR137" s="110"/>
      <c r="AS137" s="147"/>
      <c r="AT137" s="110"/>
      <c r="AU137" s="129"/>
      <c r="AV137" s="151"/>
      <c r="AW137" s="129"/>
      <c r="AX137" s="151"/>
      <c r="AY137" s="151"/>
      <c r="BD137" s="86"/>
      <c r="BE137" s="86"/>
      <c r="BF137" s="86"/>
      <c r="BG137" s="94"/>
      <c r="BH137" s="147"/>
      <c r="BI137" s="110"/>
      <c r="BJ137" s="147"/>
      <c r="BK137" s="110"/>
      <c r="BL137" s="147"/>
      <c r="BM137" s="110"/>
      <c r="BN137" s="129"/>
      <c r="BO137" s="151"/>
      <c r="BP137" s="129"/>
      <c r="BQ137" s="151"/>
      <c r="BR137" s="151"/>
      <c r="BW137" s="86"/>
      <c r="BX137" s="86"/>
      <c r="BY137" s="86"/>
      <c r="BZ137" s="94"/>
      <c r="CA137" s="147"/>
      <c r="CB137" s="110"/>
      <c r="CC137" s="147"/>
      <c r="CD137" s="110"/>
      <c r="CE137" s="147"/>
      <c r="CF137" s="110"/>
      <c r="CG137" s="129"/>
      <c r="CH137" s="151"/>
      <c r="CI137" s="129"/>
      <c r="CJ137" s="151"/>
      <c r="CK137" s="151"/>
      <c r="CP137" s="86"/>
      <c r="CQ137" s="86"/>
      <c r="CR137" s="86"/>
      <c r="CS137" s="94"/>
      <c r="CT137" s="147"/>
      <c r="CU137" s="110"/>
      <c r="CV137" s="147"/>
      <c r="CW137" s="110"/>
      <c r="CX137" s="147"/>
      <c r="CY137" s="110"/>
      <c r="CZ137" s="129"/>
      <c r="DA137" s="151"/>
      <c r="DB137" s="129"/>
      <c r="DC137" s="151"/>
      <c r="DD137" s="151"/>
      <c r="DI137" s="86"/>
      <c r="DJ137" s="86"/>
    </row>
    <row r="138" spans="1:114" ht="30" hidden="1">
      <c r="A138" s="86"/>
      <c r="B138" s="94"/>
      <c r="C138" s="147"/>
      <c r="D138" s="177"/>
      <c r="E138" s="178"/>
      <c r="F138" s="177"/>
      <c r="G138" s="178"/>
      <c r="H138" s="177"/>
      <c r="I138" s="179"/>
      <c r="J138" s="179"/>
      <c r="K138" s="179"/>
      <c r="L138" s="179"/>
      <c r="M138" s="179"/>
      <c r="N138" s="180" t="s">
        <v>101</v>
      </c>
      <c r="O138" s="180" t="s">
        <v>102</v>
      </c>
      <c r="R138" s="86"/>
      <c r="S138" s="86"/>
      <c r="T138" s="86"/>
      <c r="U138" s="94"/>
      <c r="V138" s="147"/>
      <c r="W138" s="177"/>
      <c r="X138" s="178"/>
      <c r="Y138" s="177"/>
      <c r="Z138" s="178"/>
      <c r="AA138" s="177"/>
      <c r="AB138" s="179"/>
      <c r="AC138" s="179"/>
      <c r="AD138" s="179"/>
      <c r="AE138" s="179"/>
      <c r="AF138" s="179"/>
      <c r="AG138" s="180" t="s">
        <v>101</v>
      </c>
      <c r="AH138" s="180" t="s">
        <v>102</v>
      </c>
      <c r="AK138" s="86"/>
      <c r="AL138" s="86"/>
      <c r="AM138" s="86"/>
      <c r="AN138" s="94"/>
      <c r="AO138" s="147"/>
      <c r="AP138" s="177"/>
      <c r="AQ138" s="178"/>
      <c r="AR138" s="177"/>
      <c r="AS138" s="178"/>
      <c r="AT138" s="177"/>
      <c r="AU138" s="179"/>
      <c r="AV138" s="179"/>
      <c r="AW138" s="179"/>
      <c r="AX138" s="179"/>
      <c r="AY138" s="179"/>
      <c r="AZ138" s="180" t="s">
        <v>101</v>
      </c>
      <c r="BA138" s="180" t="s">
        <v>102</v>
      </c>
      <c r="BD138" s="86"/>
      <c r="BE138" s="86"/>
      <c r="BF138" s="86"/>
      <c r="BG138" s="94"/>
      <c r="BH138" s="147"/>
      <c r="BI138" s="177"/>
      <c r="BJ138" s="178"/>
      <c r="BK138" s="177"/>
      <c r="BL138" s="178"/>
      <c r="BM138" s="177"/>
      <c r="BN138" s="179"/>
      <c r="BO138" s="179"/>
      <c r="BP138" s="179"/>
      <c r="BQ138" s="179"/>
      <c r="BR138" s="179"/>
      <c r="BS138" s="180" t="s">
        <v>101</v>
      </c>
      <c r="BT138" s="180" t="s">
        <v>102</v>
      </c>
      <c r="BW138" s="86"/>
      <c r="BX138" s="86"/>
      <c r="BY138" s="86"/>
      <c r="BZ138" s="94"/>
      <c r="CA138" s="147"/>
      <c r="CB138" s="177"/>
      <c r="CC138" s="178"/>
      <c r="CD138" s="177"/>
      <c r="CE138" s="178"/>
      <c r="CF138" s="177"/>
      <c r="CG138" s="179"/>
      <c r="CH138" s="179"/>
      <c r="CI138" s="179"/>
      <c r="CJ138" s="179"/>
      <c r="CK138" s="179"/>
      <c r="CL138" s="180" t="s">
        <v>101</v>
      </c>
      <c r="CM138" s="180" t="s">
        <v>102</v>
      </c>
      <c r="CP138" s="86"/>
      <c r="CQ138" s="86"/>
      <c r="CR138" s="86"/>
      <c r="CS138" s="94"/>
      <c r="CT138" s="147"/>
      <c r="CU138" s="177"/>
      <c r="CV138" s="178"/>
      <c r="CW138" s="177"/>
      <c r="CX138" s="178"/>
      <c r="CY138" s="177"/>
      <c r="CZ138" s="179"/>
      <c r="DA138" s="179"/>
      <c r="DB138" s="179"/>
      <c r="DC138" s="179"/>
      <c r="DD138" s="179"/>
      <c r="DE138" s="180" t="s">
        <v>101</v>
      </c>
      <c r="DF138" s="180" t="s">
        <v>102</v>
      </c>
      <c r="DI138" s="86"/>
      <c r="DJ138" s="86"/>
    </row>
    <row r="139" spans="1:114" hidden="1">
      <c r="A139" s="86"/>
      <c r="B139" s="94"/>
      <c r="C139" s="147"/>
      <c r="D139" s="179" t="e">
        <f>IF(D74&gt;=0.05,D118,"")</f>
        <v>#VALUE!</v>
      </c>
      <c r="E139" s="179" t="e">
        <f t="shared" ref="E139:M139" si="258">IF(E74&gt;=0.05,E118,"")</f>
        <v>#VALUE!</v>
      </c>
      <c r="F139" s="179" t="e">
        <f t="shared" si="258"/>
        <v>#VALUE!</v>
      </c>
      <c r="G139" s="179" t="e">
        <f t="shared" si="258"/>
        <v>#VALUE!</v>
      </c>
      <c r="H139" s="179" t="e">
        <f t="shared" si="258"/>
        <v>#VALUE!</v>
      </c>
      <c r="I139" s="179" t="e">
        <f t="shared" si="258"/>
        <v>#VALUE!</v>
      </c>
      <c r="J139" s="179" t="e">
        <f t="shared" si="258"/>
        <v>#VALUE!</v>
      </c>
      <c r="K139" s="179" t="e">
        <f t="shared" si="258"/>
        <v>#VALUE!</v>
      </c>
      <c r="L139" s="179" t="e">
        <f t="shared" si="258"/>
        <v>#VALUE!</v>
      </c>
      <c r="M139" s="179" t="e">
        <f t="shared" si="258"/>
        <v>#VALUE!</v>
      </c>
      <c r="N139" s="179" t="e">
        <f>MAX(D139:M139)</f>
        <v>#VALUE!</v>
      </c>
      <c r="O139" s="179" t="e">
        <f>MIN(D139:M139)</f>
        <v>#VALUE!</v>
      </c>
      <c r="R139" s="86"/>
      <c r="S139" s="86"/>
      <c r="T139" s="86"/>
      <c r="U139" s="94"/>
      <c r="V139" s="147"/>
      <c r="W139" s="179" t="e">
        <f>IF(W74&gt;=0.05,W118,"")</f>
        <v>#VALUE!</v>
      </c>
      <c r="X139" s="179" t="e">
        <f t="shared" ref="X139:AF139" si="259">IF(X74&gt;=0.05,X118,"")</f>
        <v>#VALUE!</v>
      </c>
      <c r="Y139" s="179" t="e">
        <f t="shared" si="259"/>
        <v>#VALUE!</v>
      </c>
      <c r="Z139" s="179" t="e">
        <f t="shared" si="259"/>
        <v>#VALUE!</v>
      </c>
      <c r="AA139" s="179" t="e">
        <f t="shared" si="259"/>
        <v>#VALUE!</v>
      </c>
      <c r="AB139" s="179" t="e">
        <f t="shared" si="259"/>
        <v>#VALUE!</v>
      </c>
      <c r="AC139" s="179" t="e">
        <f t="shared" si="259"/>
        <v>#VALUE!</v>
      </c>
      <c r="AD139" s="179" t="e">
        <f t="shared" si="259"/>
        <v>#VALUE!</v>
      </c>
      <c r="AE139" s="179" t="e">
        <f t="shared" si="259"/>
        <v>#VALUE!</v>
      </c>
      <c r="AF139" s="179" t="e">
        <f t="shared" si="259"/>
        <v>#VALUE!</v>
      </c>
      <c r="AG139" s="179" t="e">
        <f>MAX(W139:AF139)</f>
        <v>#VALUE!</v>
      </c>
      <c r="AH139" s="179" t="e">
        <f>MIN(W139:AF139)</f>
        <v>#VALUE!</v>
      </c>
      <c r="AK139" s="86"/>
      <c r="AL139" s="86"/>
      <c r="AM139" s="86"/>
      <c r="AN139" s="94"/>
      <c r="AO139" s="147"/>
      <c r="AP139" s="179" t="e">
        <f>IF(AP74&gt;=0.05,AP118,"")</f>
        <v>#VALUE!</v>
      </c>
      <c r="AQ139" s="179" t="e">
        <f t="shared" ref="AQ139:AY139" si="260">IF(AQ74&gt;=0.05,AQ118,"")</f>
        <v>#VALUE!</v>
      </c>
      <c r="AR139" s="179" t="e">
        <f t="shared" si="260"/>
        <v>#VALUE!</v>
      </c>
      <c r="AS139" s="179" t="e">
        <f t="shared" si="260"/>
        <v>#VALUE!</v>
      </c>
      <c r="AT139" s="179" t="e">
        <f t="shared" si="260"/>
        <v>#VALUE!</v>
      </c>
      <c r="AU139" s="179" t="e">
        <f t="shared" si="260"/>
        <v>#VALUE!</v>
      </c>
      <c r="AV139" s="179" t="e">
        <f t="shared" si="260"/>
        <v>#VALUE!</v>
      </c>
      <c r="AW139" s="179" t="e">
        <f t="shared" si="260"/>
        <v>#VALUE!</v>
      </c>
      <c r="AX139" s="179" t="e">
        <f t="shared" si="260"/>
        <v>#VALUE!</v>
      </c>
      <c r="AY139" s="179" t="e">
        <f t="shared" si="260"/>
        <v>#VALUE!</v>
      </c>
      <c r="AZ139" s="179" t="e">
        <f>MAX(AP139:AY139)</f>
        <v>#VALUE!</v>
      </c>
      <c r="BA139" s="179" t="e">
        <f>MIN(AP139:AY139)</f>
        <v>#VALUE!</v>
      </c>
      <c r="BD139" s="86"/>
      <c r="BE139" s="86"/>
      <c r="BF139" s="86"/>
      <c r="BG139" s="94"/>
      <c r="BH139" s="147"/>
      <c r="BI139" s="179" t="e">
        <f>IF(BI74&gt;=0.05,BI118,"")</f>
        <v>#VALUE!</v>
      </c>
      <c r="BJ139" s="179" t="e">
        <f t="shared" ref="BJ139:BR139" si="261">IF(BJ74&gt;=0.05,BJ118,"")</f>
        <v>#VALUE!</v>
      </c>
      <c r="BK139" s="179" t="e">
        <f t="shared" si="261"/>
        <v>#VALUE!</v>
      </c>
      <c r="BL139" s="179" t="e">
        <f t="shared" si="261"/>
        <v>#VALUE!</v>
      </c>
      <c r="BM139" s="179" t="e">
        <f t="shared" si="261"/>
        <v>#VALUE!</v>
      </c>
      <c r="BN139" s="179" t="e">
        <f t="shared" si="261"/>
        <v>#VALUE!</v>
      </c>
      <c r="BO139" s="179" t="e">
        <f t="shared" si="261"/>
        <v>#VALUE!</v>
      </c>
      <c r="BP139" s="179" t="e">
        <f t="shared" si="261"/>
        <v>#VALUE!</v>
      </c>
      <c r="BQ139" s="179" t="e">
        <f t="shared" si="261"/>
        <v>#VALUE!</v>
      </c>
      <c r="BR139" s="179" t="e">
        <f t="shared" si="261"/>
        <v>#VALUE!</v>
      </c>
      <c r="BS139" s="179" t="e">
        <f>MAX(BI139:BR139)</f>
        <v>#VALUE!</v>
      </c>
      <c r="BT139" s="179" t="e">
        <f>MIN(BI139:BR139)</f>
        <v>#VALUE!</v>
      </c>
      <c r="BW139" s="86"/>
      <c r="BX139" s="86"/>
      <c r="BY139" s="86"/>
      <c r="BZ139" s="94"/>
      <c r="CA139" s="147"/>
      <c r="CB139" s="179" t="e">
        <f>IF(CB74&gt;=0.05,CB118,"")</f>
        <v>#VALUE!</v>
      </c>
      <c r="CC139" s="179" t="e">
        <f t="shared" ref="CC139:CK139" si="262">IF(CC74&gt;=0.05,CC118,"")</f>
        <v>#VALUE!</v>
      </c>
      <c r="CD139" s="179" t="e">
        <f t="shared" si="262"/>
        <v>#VALUE!</v>
      </c>
      <c r="CE139" s="179" t="e">
        <f t="shared" si="262"/>
        <v>#VALUE!</v>
      </c>
      <c r="CF139" s="179" t="e">
        <f t="shared" si="262"/>
        <v>#VALUE!</v>
      </c>
      <c r="CG139" s="179" t="e">
        <f t="shared" si="262"/>
        <v>#VALUE!</v>
      </c>
      <c r="CH139" s="179" t="e">
        <f t="shared" si="262"/>
        <v>#VALUE!</v>
      </c>
      <c r="CI139" s="179" t="e">
        <f t="shared" si="262"/>
        <v>#VALUE!</v>
      </c>
      <c r="CJ139" s="179" t="e">
        <f t="shared" si="262"/>
        <v>#VALUE!</v>
      </c>
      <c r="CK139" s="179" t="e">
        <f t="shared" si="262"/>
        <v>#VALUE!</v>
      </c>
      <c r="CL139" s="179" t="e">
        <f>MAX(CB139:CK139)</f>
        <v>#VALUE!</v>
      </c>
      <c r="CM139" s="179" t="e">
        <f>MIN(CB139:CK139)</f>
        <v>#VALUE!</v>
      </c>
      <c r="CP139" s="86"/>
      <c r="CQ139" s="86"/>
      <c r="CR139" s="86"/>
      <c r="CS139" s="94"/>
      <c r="CT139" s="147"/>
      <c r="CU139" s="179" t="e">
        <f>IF(CU74&gt;=0.05,CU118,"")</f>
        <v>#VALUE!</v>
      </c>
      <c r="CV139" s="179" t="e">
        <f t="shared" ref="CV139:DD139" si="263">IF(CV74&gt;=0.05,CV118,"")</f>
        <v>#VALUE!</v>
      </c>
      <c r="CW139" s="179" t="e">
        <f t="shared" si="263"/>
        <v>#VALUE!</v>
      </c>
      <c r="CX139" s="179" t="e">
        <f t="shared" si="263"/>
        <v>#VALUE!</v>
      </c>
      <c r="CY139" s="179" t="e">
        <f t="shared" si="263"/>
        <v>#VALUE!</v>
      </c>
      <c r="CZ139" s="179" t="e">
        <f t="shared" si="263"/>
        <v>#VALUE!</v>
      </c>
      <c r="DA139" s="179" t="e">
        <f t="shared" si="263"/>
        <v>#VALUE!</v>
      </c>
      <c r="DB139" s="179" t="e">
        <f t="shared" si="263"/>
        <v>#VALUE!</v>
      </c>
      <c r="DC139" s="179" t="e">
        <f t="shared" si="263"/>
        <v>#VALUE!</v>
      </c>
      <c r="DD139" s="179" t="e">
        <f t="shared" si="263"/>
        <v>#VALUE!</v>
      </c>
      <c r="DE139" s="179" t="e">
        <f>MAX(CU139:DD139)</f>
        <v>#VALUE!</v>
      </c>
      <c r="DF139" s="179" t="e">
        <f>MIN(CU139:DD139)</f>
        <v>#VALUE!</v>
      </c>
      <c r="DI139" s="86"/>
      <c r="DJ139" s="86"/>
    </row>
    <row r="140" spans="1:114" hidden="1">
      <c r="A140" s="86"/>
      <c r="B140" s="94"/>
      <c r="C140" s="14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81"/>
      <c r="O140" s="181"/>
      <c r="R140" s="86"/>
      <c r="S140" s="86"/>
      <c r="T140" s="86"/>
      <c r="U140" s="94"/>
      <c r="V140" s="14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81"/>
      <c r="AH140" s="181"/>
      <c r="AK140" s="86"/>
      <c r="AL140" s="86"/>
      <c r="AM140" s="86"/>
      <c r="AN140" s="94"/>
      <c r="AO140" s="14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81"/>
      <c r="BA140" s="181"/>
      <c r="BD140" s="86"/>
      <c r="BE140" s="86"/>
      <c r="BF140" s="86"/>
      <c r="BG140" s="94"/>
      <c r="BH140" s="14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BS140" s="181"/>
      <c r="BT140" s="181"/>
      <c r="BW140" s="86"/>
      <c r="BX140" s="86"/>
      <c r="BY140" s="86"/>
      <c r="BZ140" s="94"/>
      <c r="CA140" s="147"/>
      <c r="CB140" s="177"/>
      <c r="CC140" s="177"/>
      <c r="CD140" s="177"/>
      <c r="CE140" s="177"/>
      <c r="CF140" s="177"/>
      <c r="CG140" s="177"/>
      <c r="CH140" s="177"/>
      <c r="CI140" s="177"/>
      <c r="CJ140" s="177"/>
      <c r="CK140" s="177"/>
      <c r="CL140" s="181"/>
      <c r="CM140" s="181"/>
      <c r="CP140" s="86"/>
      <c r="CQ140" s="86"/>
      <c r="CR140" s="86"/>
      <c r="CS140" s="94"/>
      <c r="CT140" s="147"/>
      <c r="CU140" s="177"/>
      <c r="CV140" s="177"/>
      <c r="CW140" s="177"/>
      <c r="CX140" s="177"/>
      <c r="CY140" s="177"/>
      <c r="CZ140" s="177"/>
      <c r="DA140" s="177"/>
      <c r="DB140" s="177"/>
      <c r="DC140" s="177"/>
      <c r="DD140" s="177"/>
      <c r="DE140" s="181"/>
      <c r="DF140" s="181"/>
      <c r="DI140" s="86"/>
      <c r="DJ140" s="86"/>
    </row>
    <row r="141" spans="1:114" hidden="1">
      <c r="A141" s="86"/>
      <c r="B141" s="94"/>
      <c r="C141" s="14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81"/>
      <c r="O141" s="181"/>
      <c r="R141" s="86"/>
      <c r="S141" s="86"/>
      <c r="T141" s="86"/>
      <c r="U141" s="94"/>
      <c r="V141" s="14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81"/>
      <c r="AH141" s="181"/>
      <c r="AK141" s="86"/>
      <c r="AL141" s="86"/>
      <c r="AM141" s="86"/>
      <c r="AN141" s="94"/>
      <c r="AO141" s="14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81"/>
      <c r="BA141" s="181"/>
      <c r="BD141" s="86"/>
      <c r="BE141" s="86"/>
      <c r="BF141" s="86"/>
      <c r="BG141" s="94"/>
      <c r="BH141" s="14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  <c r="BS141" s="181"/>
      <c r="BT141" s="181"/>
      <c r="BW141" s="86"/>
      <c r="BX141" s="86"/>
      <c r="BY141" s="86"/>
      <c r="BZ141" s="94"/>
      <c r="CA141" s="14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81"/>
      <c r="CM141" s="181"/>
      <c r="CP141" s="86"/>
      <c r="CQ141" s="86"/>
      <c r="CR141" s="86"/>
      <c r="CS141" s="94"/>
      <c r="CT141" s="14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81"/>
      <c r="DF141" s="181"/>
      <c r="DI141" s="86"/>
      <c r="DJ141" s="86"/>
    </row>
    <row r="142" spans="1:114" ht="30" hidden="1">
      <c r="A142" s="86"/>
      <c r="B142" s="94"/>
      <c r="C142" s="14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80" t="s">
        <v>103</v>
      </c>
      <c r="O142" s="180" t="s">
        <v>104</v>
      </c>
      <c r="R142" s="86"/>
      <c r="S142" s="86"/>
      <c r="T142" s="86"/>
      <c r="U142" s="94"/>
      <c r="V142" s="14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80" t="s">
        <v>103</v>
      </c>
      <c r="AH142" s="180" t="s">
        <v>104</v>
      </c>
      <c r="AK142" s="86"/>
      <c r="AL142" s="86"/>
      <c r="AM142" s="86"/>
      <c r="AN142" s="94"/>
      <c r="AO142" s="14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80" t="s">
        <v>103</v>
      </c>
      <c r="BA142" s="180" t="s">
        <v>104</v>
      </c>
      <c r="BD142" s="86"/>
      <c r="BE142" s="86"/>
      <c r="BF142" s="86"/>
      <c r="BG142" s="94"/>
      <c r="BH142" s="14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BS142" s="180" t="s">
        <v>103</v>
      </c>
      <c r="BT142" s="180" t="s">
        <v>104</v>
      </c>
      <c r="BW142" s="86"/>
      <c r="BX142" s="86"/>
      <c r="BY142" s="86"/>
      <c r="BZ142" s="94"/>
      <c r="CA142" s="14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80" t="s">
        <v>103</v>
      </c>
      <c r="CM142" s="180" t="s">
        <v>104</v>
      </c>
      <c r="CP142" s="86"/>
      <c r="CQ142" s="86"/>
      <c r="CR142" s="86"/>
      <c r="CS142" s="94"/>
      <c r="CT142" s="14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80" t="s">
        <v>103</v>
      </c>
      <c r="DF142" s="180" t="s">
        <v>104</v>
      </c>
      <c r="DI142" s="86"/>
      <c r="DJ142" s="86"/>
    </row>
    <row r="143" spans="1:114" hidden="1">
      <c r="A143" s="86"/>
      <c r="B143" s="94"/>
      <c r="C143" s="147"/>
      <c r="D143" s="179" t="e">
        <f>IF(D74&gt;=0.05,D122,"")</f>
        <v>#VALUE!</v>
      </c>
      <c r="E143" s="179" t="e">
        <f t="shared" ref="E143:M143" si="264">IF(E74&gt;=0.05,E122,"")</f>
        <v>#VALUE!</v>
      </c>
      <c r="F143" s="179" t="e">
        <f t="shared" si="264"/>
        <v>#VALUE!</v>
      </c>
      <c r="G143" s="179" t="e">
        <f t="shared" si="264"/>
        <v>#VALUE!</v>
      </c>
      <c r="H143" s="179" t="e">
        <f t="shared" si="264"/>
        <v>#VALUE!</v>
      </c>
      <c r="I143" s="179" t="e">
        <f t="shared" si="264"/>
        <v>#VALUE!</v>
      </c>
      <c r="J143" s="179" t="e">
        <f t="shared" si="264"/>
        <v>#VALUE!</v>
      </c>
      <c r="K143" s="179" t="e">
        <f t="shared" si="264"/>
        <v>#VALUE!</v>
      </c>
      <c r="L143" s="179" t="e">
        <f t="shared" si="264"/>
        <v>#VALUE!</v>
      </c>
      <c r="M143" s="179" t="e">
        <f t="shared" si="264"/>
        <v>#VALUE!</v>
      </c>
      <c r="N143" s="179" t="e">
        <f>MAX(D143:M143)</f>
        <v>#VALUE!</v>
      </c>
      <c r="O143" s="179" t="e">
        <f>MIN(D143:M143)</f>
        <v>#VALUE!</v>
      </c>
      <c r="R143" s="86"/>
      <c r="S143" s="86"/>
      <c r="T143" s="86"/>
      <c r="U143" s="94"/>
      <c r="V143" s="147"/>
      <c r="W143" s="179" t="e">
        <f>IF(W74&gt;=0.05,W122,"")</f>
        <v>#VALUE!</v>
      </c>
      <c r="X143" s="179" t="e">
        <f t="shared" ref="X143:AF143" si="265">IF(X74&gt;=0.05,X122,"")</f>
        <v>#VALUE!</v>
      </c>
      <c r="Y143" s="179" t="e">
        <f t="shared" si="265"/>
        <v>#VALUE!</v>
      </c>
      <c r="Z143" s="179" t="e">
        <f t="shared" si="265"/>
        <v>#VALUE!</v>
      </c>
      <c r="AA143" s="179" t="e">
        <f t="shared" si="265"/>
        <v>#VALUE!</v>
      </c>
      <c r="AB143" s="179" t="e">
        <f t="shared" si="265"/>
        <v>#VALUE!</v>
      </c>
      <c r="AC143" s="179" t="e">
        <f t="shared" si="265"/>
        <v>#VALUE!</v>
      </c>
      <c r="AD143" s="179" t="e">
        <f t="shared" si="265"/>
        <v>#VALUE!</v>
      </c>
      <c r="AE143" s="179" t="e">
        <f t="shared" si="265"/>
        <v>#VALUE!</v>
      </c>
      <c r="AF143" s="179" t="e">
        <f t="shared" si="265"/>
        <v>#VALUE!</v>
      </c>
      <c r="AG143" s="179" t="e">
        <f>MAX(W143:AF143)</f>
        <v>#VALUE!</v>
      </c>
      <c r="AH143" s="179" t="e">
        <f>MIN(W143:AF143)</f>
        <v>#VALUE!</v>
      </c>
      <c r="AK143" s="86"/>
      <c r="AL143" s="86"/>
      <c r="AM143" s="86"/>
      <c r="AN143" s="94"/>
      <c r="AO143" s="147"/>
      <c r="AP143" s="179" t="e">
        <f>IF(AP74&gt;=0.05,AP122,"")</f>
        <v>#VALUE!</v>
      </c>
      <c r="AQ143" s="179" t="e">
        <f t="shared" ref="AQ143:AY143" si="266">IF(AQ74&gt;=0.05,AQ122,"")</f>
        <v>#VALUE!</v>
      </c>
      <c r="AR143" s="179" t="e">
        <f t="shared" si="266"/>
        <v>#VALUE!</v>
      </c>
      <c r="AS143" s="179" t="e">
        <f t="shared" si="266"/>
        <v>#VALUE!</v>
      </c>
      <c r="AT143" s="179" t="e">
        <f t="shared" si="266"/>
        <v>#VALUE!</v>
      </c>
      <c r="AU143" s="179" t="e">
        <f t="shared" si="266"/>
        <v>#VALUE!</v>
      </c>
      <c r="AV143" s="179" t="e">
        <f t="shared" si="266"/>
        <v>#VALUE!</v>
      </c>
      <c r="AW143" s="179" t="e">
        <f t="shared" si="266"/>
        <v>#VALUE!</v>
      </c>
      <c r="AX143" s="179" t="e">
        <f t="shared" si="266"/>
        <v>#VALUE!</v>
      </c>
      <c r="AY143" s="179" t="e">
        <f t="shared" si="266"/>
        <v>#VALUE!</v>
      </c>
      <c r="AZ143" s="179" t="e">
        <f>MAX(AP143:AY143)</f>
        <v>#VALUE!</v>
      </c>
      <c r="BA143" s="179" t="e">
        <f>MIN(AP143:AY143)</f>
        <v>#VALUE!</v>
      </c>
      <c r="BD143" s="86"/>
      <c r="BE143" s="86"/>
      <c r="BF143" s="86"/>
      <c r="BG143" s="94"/>
      <c r="BH143" s="147"/>
      <c r="BI143" s="179" t="e">
        <f>IF(BI74&gt;=0.05,BI122,"")</f>
        <v>#VALUE!</v>
      </c>
      <c r="BJ143" s="179" t="e">
        <f t="shared" ref="BJ143:BR143" si="267">IF(BJ74&gt;=0.05,BJ122,"")</f>
        <v>#VALUE!</v>
      </c>
      <c r="BK143" s="179" t="e">
        <f t="shared" si="267"/>
        <v>#VALUE!</v>
      </c>
      <c r="BL143" s="179" t="e">
        <f t="shared" si="267"/>
        <v>#VALUE!</v>
      </c>
      <c r="BM143" s="179" t="e">
        <f t="shared" si="267"/>
        <v>#VALUE!</v>
      </c>
      <c r="BN143" s="179" t="e">
        <f t="shared" si="267"/>
        <v>#VALUE!</v>
      </c>
      <c r="BO143" s="179" t="e">
        <f t="shared" si="267"/>
        <v>#VALUE!</v>
      </c>
      <c r="BP143" s="179" t="e">
        <f t="shared" si="267"/>
        <v>#VALUE!</v>
      </c>
      <c r="BQ143" s="179" t="e">
        <f t="shared" si="267"/>
        <v>#VALUE!</v>
      </c>
      <c r="BR143" s="179" t="e">
        <f t="shared" si="267"/>
        <v>#VALUE!</v>
      </c>
      <c r="BS143" s="179" t="e">
        <f>MAX(BI143:BR143)</f>
        <v>#VALUE!</v>
      </c>
      <c r="BT143" s="179" t="e">
        <f>MIN(BI143:BR143)</f>
        <v>#VALUE!</v>
      </c>
      <c r="BW143" s="86"/>
      <c r="BX143" s="86"/>
      <c r="BY143" s="86"/>
      <c r="BZ143" s="94"/>
      <c r="CA143" s="147"/>
      <c r="CB143" s="179" t="e">
        <f>IF(CB74&gt;=0.05,CB122,"")</f>
        <v>#VALUE!</v>
      </c>
      <c r="CC143" s="179" t="e">
        <f t="shared" ref="CC143:CK143" si="268">IF(CC74&gt;=0.05,CC122,"")</f>
        <v>#VALUE!</v>
      </c>
      <c r="CD143" s="179" t="e">
        <f t="shared" si="268"/>
        <v>#VALUE!</v>
      </c>
      <c r="CE143" s="179" t="e">
        <f t="shared" si="268"/>
        <v>#VALUE!</v>
      </c>
      <c r="CF143" s="179" t="e">
        <f t="shared" si="268"/>
        <v>#VALUE!</v>
      </c>
      <c r="CG143" s="179" t="e">
        <f t="shared" si="268"/>
        <v>#VALUE!</v>
      </c>
      <c r="CH143" s="179" t="e">
        <f t="shared" si="268"/>
        <v>#VALUE!</v>
      </c>
      <c r="CI143" s="179" t="e">
        <f t="shared" si="268"/>
        <v>#VALUE!</v>
      </c>
      <c r="CJ143" s="179" t="e">
        <f t="shared" si="268"/>
        <v>#VALUE!</v>
      </c>
      <c r="CK143" s="179" t="e">
        <f t="shared" si="268"/>
        <v>#VALUE!</v>
      </c>
      <c r="CL143" s="179" t="e">
        <f>MAX(CB143:CK143)</f>
        <v>#VALUE!</v>
      </c>
      <c r="CM143" s="179" t="e">
        <f>MIN(CB143:CK143)</f>
        <v>#VALUE!</v>
      </c>
      <c r="CP143" s="86"/>
      <c r="CQ143" s="86"/>
      <c r="CR143" s="86"/>
      <c r="CS143" s="94"/>
      <c r="CT143" s="147"/>
      <c r="CU143" s="179" t="e">
        <f>IF(CU74&gt;=0.05,CU122,"")</f>
        <v>#VALUE!</v>
      </c>
      <c r="CV143" s="179" t="e">
        <f t="shared" ref="CV143:DD143" si="269">IF(CV74&gt;=0.05,CV122,"")</f>
        <v>#VALUE!</v>
      </c>
      <c r="CW143" s="179" t="e">
        <f t="shared" si="269"/>
        <v>#VALUE!</v>
      </c>
      <c r="CX143" s="179" t="e">
        <f t="shared" si="269"/>
        <v>#VALUE!</v>
      </c>
      <c r="CY143" s="179" t="e">
        <f t="shared" si="269"/>
        <v>#VALUE!</v>
      </c>
      <c r="CZ143" s="179" t="e">
        <f t="shared" si="269"/>
        <v>#VALUE!</v>
      </c>
      <c r="DA143" s="179" t="e">
        <f t="shared" si="269"/>
        <v>#VALUE!</v>
      </c>
      <c r="DB143" s="179" t="e">
        <f t="shared" si="269"/>
        <v>#VALUE!</v>
      </c>
      <c r="DC143" s="179" t="e">
        <f t="shared" si="269"/>
        <v>#VALUE!</v>
      </c>
      <c r="DD143" s="179" t="e">
        <f t="shared" si="269"/>
        <v>#VALUE!</v>
      </c>
      <c r="DE143" s="179" t="e">
        <f>MAX(CU143:DD143)</f>
        <v>#VALUE!</v>
      </c>
      <c r="DF143" s="179" t="e">
        <f>MIN(CU143:DD143)</f>
        <v>#VALUE!</v>
      </c>
      <c r="DI143" s="86"/>
      <c r="DJ143" s="86"/>
    </row>
    <row r="144" spans="1:114" hidden="1">
      <c r="A144" s="86"/>
      <c r="B144" s="94"/>
      <c r="C144" s="146"/>
      <c r="D144" s="110"/>
      <c r="E144" s="146"/>
      <c r="F144" s="110"/>
      <c r="G144" s="147"/>
      <c r="H144" s="110"/>
      <c r="I144" s="128"/>
      <c r="J144" s="151"/>
      <c r="K144" s="129"/>
      <c r="L144" s="151"/>
      <c r="M144" s="151"/>
      <c r="R144" s="86"/>
      <c r="S144" s="86"/>
      <c r="T144" s="86"/>
      <c r="U144" s="94"/>
      <c r="V144" s="146"/>
      <c r="W144" s="110"/>
      <c r="X144" s="146"/>
      <c r="Y144" s="110"/>
      <c r="Z144" s="147"/>
      <c r="AA144" s="110"/>
      <c r="AB144" s="128"/>
      <c r="AC144" s="151"/>
      <c r="AD144" s="129"/>
      <c r="AE144" s="151"/>
      <c r="AF144" s="151"/>
      <c r="AK144" s="86"/>
      <c r="AL144" s="86"/>
      <c r="AM144" s="86"/>
      <c r="AN144" s="94"/>
      <c r="AO144" s="146"/>
      <c r="AP144" s="110"/>
      <c r="AQ144" s="146"/>
      <c r="AR144" s="110"/>
      <c r="AS144" s="147"/>
      <c r="AT144" s="110"/>
      <c r="AU144" s="128"/>
      <c r="AV144" s="151"/>
      <c r="AW144" s="129"/>
      <c r="AX144" s="151"/>
      <c r="AY144" s="151"/>
      <c r="BD144" s="86"/>
      <c r="BE144" s="86"/>
      <c r="BF144" s="86"/>
      <c r="BG144" s="94"/>
      <c r="BH144" s="146"/>
      <c r="BI144" s="110"/>
      <c r="BJ144" s="146"/>
      <c r="BK144" s="110"/>
      <c r="BL144" s="147"/>
      <c r="BM144" s="110"/>
      <c r="BN144" s="128"/>
      <c r="BO144" s="151"/>
      <c r="BP144" s="129"/>
      <c r="BQ144" s="151"/>
      <c r="BR144" s="151"/>
      <c r="BW144" s="86"/>
      <c r="BX144" s="86"/>
      <c r="BY144" s="86"/>
      <c r="BZ144" s="94"/>
      <c r="CA144" s="146"/>
      <c r="CB144" s="110"/>
      <c r="CC144" s="146"/>
      <c r="CD144" s="110"/>
      <c r="CE144" s="147"/>
      <c r="CF144" s="110"/>
      <c r="CG144" s="128"/>
      <c r="CH144" s="151"/>
      <c r="CI144" s="129"/>
      <c r="CJ144" s="151"/>
      <c r="CK144" s="151"/>
      <c r="CP144" s="86"/>
      <c r="CQ144" s="86"/>
      <c r="CR144" s="86"/>
      <c r="CS144" s="94"/>
      <c r="CT144" s="146"/>
      <c r="CU144" s="110"/>
      <c r="CV144" s="146"/>
      <c r="CW144" s="110"/>
      <c r="CX144" s="147"/>
      <c r="CY144" s="110"/>
      <c r="CZ144" s="128"/>
      <c r="DA144" s="151"/>
      <c r="DB144" s="129"/>
      <c r="DC144" s="151"/>
      <c r="DD144" s="151"/>
      <c r="DI144" s="86"/>
      <c r="DJ144" s="86"/>
    </row>
    <row r="145" spans="1:114" hidden="1">
      <c r="A145" s="86" t="s">
        <v>84</v>
      </c>
      <c r="B145" s="94"/>
      <c r="C145" s="147"/>
      <c r="D145" s="189"/>
      <c r="E145" s="195"/>
      <c r="F145" s="189"/>
      <c r="G145" s="195"/>
      <c r="H145" s="189"/>
      <c r="I145" s="192"/>
      <c r="J145" s="192"/>
      <c r="K145" s="192"/>
      <c r="L145" s="192"/>
      <c r="M145" s="192"/>
      <c r="N145" s="193" t="s">
        <v>85</v>
      </c>
      <c r="R145" s="86"/>
      <c r="S145" s="86"/>
      <c r="T145" s="86" t="s">
        <v>84</v>
      </c>
      <c r="U145" s="94"/>
      <c r="V145" s="147"/>
      <c r="W145" s="189"/>
      <c r="X145" s="195"/>
      <c r="Y145" s="189"/>
      <c r="Z145" s="195"/>
      <c r="AA145" s="189"/>
      <c r="AB145" s="192"/>
      <c r="AC145" s="192"/>
      <c r="AD145" s="192"/>
      <c r="AE145" s="192"/>
      <c r="AF145" s="192"/>
      <c r="AG145" s="193" t="s">
        <v>85</v>
      </c>
      <c r="AK145" s="86"/>
      <c r="AL145" s="86"/>
      <c r="AM145" s="86" t="s">
        <v>84</v>
      </c>
      <c r="AN145" s="94"/>
      <c r="AO145" s="147"/>
      <c r="AP145" s="189"/>
      <c r="AQ145" s="195"/>
      <c r="AR145" s="189"/>
      <c r="AS145" s="195"/>
      <c r="AT145" s="189"/>
      <c r="AU145" s="192"/>
      <c r="AV145" s="192"/>
      <c r="AW145" s="192"/>
      <c r="AX145" s="192"/>
      <c r="AY145" s="192"/>
      <c r="AZ145" s="193" t="s">
        <v>85</v>
      </c>
      <c r="BD145" s="86"/>
      <c r="BE145" s="86"/>
      <c r="BF145" s="86" t="s">
        <v>84</v>
      </c>
      <c r="BG145" s="94"/>
      <c r="BH145" s="147"/>
      <c r="BI145" s="189"/>
      <c r="BJ145" s="195"/>
      <c r="BK145" s="189"/>
      <c r="BL145" s="195"/>
      <c r="BM145" s="189"/>
      <c r="BN145" s="192"/>
      <c r="BO145" s="192"/>
      <c r="BP145" s="192"/>
      <c r="BQ145" s="192"/>
      <c r="BR145" s="192"/>
      <c r="BS145" s="193" t="s">
        <v>85</v>
      </c>
      <c r="BW145" s="86"/>
      <c r="BX145" s="86"/>
      <c r="BY145" s="86" t="s">
        <v>84</v>
      </c>
      <c r="BZ145" s="94"/>
      <c r="CA145" s="147"/>
      <c r="CB145" s="189"/>
      <c r="CC145" s="195"/>
      <c r="CD145" s="189"/>
      <c r="CE145" s="195"/>
      <c r="CF145" s="189"/>
      <c r="CG145" s="192"/>
      <c r="CH145" s="192"/>
      <c r="CI145" s="192"/>
      <c r="CJ145" s="192"/>
      <c r="CK145" s="192"/>
      <c r="CL145" s="193" t="s">
        <v>85</v>
      </c>
      <c r="CP145" s="86"/>
      <c r="CQ145" s="86"/>
      <c r="CR145" s="86" t="s">
        <v>84</v>
      </c>
      <c r="CS145" s="94"/>
      <c r="CT145" s="147"/>
      <c r="CU145" s="189"/>
      <c r="CV145" s="195"/>
      <c r="CW145" s="189"/>
      <c r="CX145" s="195"/>
      <c r="CY145" s="189"/>
      <c r="CZ145" s="192"/>
      <c r="DA145" s="192"/>
      <c r="DB145" s="192"/>
      <c r="DC145" s="192"/>
      <c r="DD145" s="192"/>
      <c r="DE145" s="193" t="s">
        <v>85</v>
      </c>
      <c r="DI145" s="86"/>
      <c r="DJ145" s="86"/>
    </row>
    <row r="146" spans="1:114" hidden="1">
      <c r="A146" s="86"/>
      <c r="B146" s="94"/>
      <c r="C146" s="147"/>
      <c r="D146" s="199" t="str">
        <f>IF(D83="*",D101,"")</f>
        <v/>
      </c>
      <c r="E146" s="199" t="str">
        <f t="shared" ref="E146:M146" si="270">IF(E83="*",E101,"")</f>
        <v/>
      </c>
      <c r="F146" s="199" t="str">
        <f t="shared" si="270"/>
        <v/>
      </c>
      <c r="G146" s="199" t="str">
        <f t="shared" si="270"/>
        <v/>
      </c>
      <c r="H146" s="199" t="str">
        <f t="shared" si="270"/>
        <v/>
      </c>
      <c r="I146" s="199" t="str">
        <f t="shared" si="270"/>
        <v/>
      </c>
      <c r="J146" s="199" t="str">
        <f t="shared" si="270"/>
        <v/>
      </c>
      <c r="K146" s="199" t="str">
        <f t="shared" si="270"/>
        <v/>
      </c>
      <c r="L146" s="199" t="str">
        <f t="shared" si="270"/>
        <v/>
      </c>
      <c r="M146" s="199" t="str">
        <f t="shared" si="270"/>
        <v/>
      </c>
      <c r="N146" s="199" t="str">
        <f>IF(MIN(D146:M146)=0,"",MIN(D146:M146))</f>
        <v/>
      </c>
      <c r="O146" s="17" t="s">
        <v>115</v>
      </c>
      <c r="R146" s="86"/>
      <c r="S146" s="86"/>
      <c r="T146" s="86"/>
      <c r="U146" s="94"/>
      <c r="V146" s="147"/>
      <c r="W146" s="199" t="str">
        <f>IF(W83="*",W101,"")</f>
        <v/>
      </c>
      <c r="X146" s="199" t="str">
        <f t="shared" ref="X146:AF146" si="271">IF(X83="*",X101,"")</f>
        <v/>
      </c>
      <c r="Y146" s="199" t="str">
        <f t="shared" si="271"/>
        <v/>
      </c>
      <c r="Z146" s="199" t="str">
        <f t="shared" si="271"/>
        <v/>
      </c>
      <c r="AA146" s="199" t="str">
        <f t="shared" si="271"/>
        <v/>
      </c>
      <c r="AB146" s="199" t="str">
        <f t="shared" si="271"/>
        <v/>
      </c>
      <c r="AC146" s="199" t="str">
        <f t="shared" si="271"/>
        <v/>
      </c>
      <c r="AD146" s="199" t="str">
        <f t="shared" si="271"/>
        <v/>
      </c>
      <c r="AE146" s="199" t="str">
        <f t="shared" si="271"/>
        <v/>
      </c>
      <c r="AF146" s="199" t="str">
        <f t="shared" si="271"/>
        <v/>
      </c>
      <c r="AG146" s="199" t="str">
        <f>IF(MIN(W146:AF146)=0,"",MIN(W146:AF146))</f>
        <v/>
      </c>
      <c r="AH146" s="17" t="s">
        <v>59</v>
      </c>
      <c r="AK146" s="86"/>
      <c r="AL146" s="86"/>
      <c r="AM146" s="86"/>
      <c r="AN146" s="94"/>
      <c r="AO146" s="147"/>
      <c r="AP146" s="199" t="str">
        <f>IF(AP83="*",AP101,"")</f>
        <v/>
      </c>
      <c r="AQ146" s="199" t="str">
        <f t="shared" ref="AQ146:AY146" si="272">IF(AQ83="*",AQ101,"")</f>
        <v/>
      </c>
      <c r="AR146" s="199" t="str">
        <f t="shared" si="272"/>
        <v/>
      </c>
      <c r="AS146" s="199" t="str">
        <f t="shared" si="272"/>
        <v/>
      </c>
      <c r="AT146" s="199" t="str">
        <f t="shared" si="272"/>
        <v/>
      </c>
      <c r="AU146" s="199" t="str">
        <f t="shared" si="272"/>
        <v/>
      </c>
      <c r="AV146" s="199" t="str">
        <f t="shared" si="272"/>
        <v/>
      </c>
      <c r="AW146" s="199" t="str">
        <f t="shared" si="272"/>
        <v/>
      </c>
      <c r="AX146" s="199" t="str">
        <f t="shared" si="272"/>
        <v/>
      </c>
      <c r="AY146" s="199" t="str">
        <f t="shared" si="272"/>
        <v/>
      </c>
      <c r="AZ146" s="199" t="str">
        <f>IF(MIN(AP146:AY146)=0,"",MIN(AP146:AY146))</f>
        <v/>
      </c>
      <c r="BA146" s="17" t="s">
        <v>59</v>
      </c>
      <c r="BD146" s="86"/>
      <c r="BE146" s="86"/>
      <c r="BF146" s="86"/>
      <c r="BG146" s="94"/>
      <c r="BH146" s="147"/>
      <c r="BI146" s="199" t="str">
        <f>IF(BI83="*",BI101,"")</f>
        <v/>
      </c>
      <c r="BJ146" s="199" t="str">
        <f t="shared" ref="BJ146:BR146" si="273">IF(BJ83="*",BJ101,"")</f>
        <v/>
      </c>
      <c r="BK146" s="199" t="str">
        <f t="shared" si="273"/>
        <v/>
      </c>
      <c r="BL146" s="199" t="str">
        <f t="shared" si="273"/>
        <v/>
      </c>
      <c r="BM146" s="199" t="str">
        <f t="shared" si="273"/>
        <v/>
      </c>
      <c r="BN146" s="199" t="str">
        <f t="shared" si="273"/>
        <v/>
      </c>
      <c r="BO146" s="199" t="str">
        <f t="shared" si="273"/>
        <v/>
      </c>
      <c r="BP146" s="199" t="str">
        <f t="shared" si="273"/>
        <v/>
      </c>
      <c r="BQ146" s="199" t="str">
        <f t="shared" si="273"/>
        <v/>
      </c>
      <c r="BR146" s="199" t="str">
        <f t="shared" si="273"/>
        <v/>
      </c>
      <c r="BS146" s="199" t="str">
        <f>IF(MIN(BI146:BR146)=0,"",MIN(BI146:BR146))</f>
        <v/>
      </c>
      <c r="BT146" s="17" t="s">
        <v>59</v>
      </c>
      <c r="BW146" s="86"/>
      <c r="BX146" s="86"/>
      <c r="BY146" s="86"/>
      <c r="BZ146" s="94"/>
      <c r="CA146" s="147"/>
      <c r="CB146" s="199" t="str">
        <f>IF(CB83="*",CB101,"")</f>
        <v/>
      </c>
      <c r="CC146" s="199" t="str">
        <f t="shared" ref="CC146:CK146" si="274">IF(CC83="*",CC101,"")</f>
        <v/>
      </c>
      <c r="CD146" s="199" t="str">
        <f t="shared" si="274"/>
        <v/>
      </c>
      <c r="CE146" s="199" t="str">
        <f t="shared" si="274"/>
        <v/>
      </c>
      <c r="CF146" s="199" t="str">
        <f t="shared" si="274"/>
        <v/>
      </c>
      <c r="CG146" s="199" t="str">
        <f t="shared" si="274"/>
        <v/>
      </c>
      <c r="CH146" s="199" t="str">
        <f t="shared" si="274"/>
        <v/>
      </c>
      <c r="CI146" s="199" t="str">
        <f t="shared" si="274"/>
        <v/>
      </c>
      <c r="CJ146" s="199" t="str">
        <f t="shared" si="274"/>
        <v/>
      </c>
      <c r="CK146" s="199" t="str">
        <f t="shared" si="274"/>
        <v/>
      </c>
      <c r="CL146" s="199" t="str">
        <f>IF(MIN(CB146:CK146)=0,"",MIN(CB146:CK146))</f>
        <v/>
      </c>
      <c r="CM146" s="17" t="s">
        <v>59</v>
      </c>
      <c r="CP146" s="86"/>
      <c r="CQ146" s="86"/>
      <c r="CR146" s="86"/>
      <c r="CS146" s="94"/>
      <c r="CT146" s="147"/>
      <c r="CU146" s="199" t="str">
        <f>IF(CU83="*",CU101,"")</f>
        <v/>
      </c>
      <c r="CV146" s="199" t="str">
        <f t="shared" ref="CV146:DD146" si="275">IF(CV83="*",CV101,"")</f>
        <v/>
      </c>
      <c r="CW146" s="199" t="str">
        <f t="shared" si="275"/>
        <v/>
      </c>
      <c r="CX146" s="199" t="str">
        <f t="shared" si="275"/>
        <v/>
      </c>
      <c r="CY146" s="199" t="str">
        <f t="shared" si="275"/>
        <v/>
      </c>
      <c r="CZ146" s="199" t="str">
        <f t="shared" si="275"/>
        <v/>
      </c>
      <c r="DA146" s="199" t="str">
        <f t="shared" si="275"/>
        <v/>
      </c>
      <c r="DB146" s="199" t="str">
        <f t="shared" si="275"/>
        <v/>
      </c>
      <c r="DC146" s="199" t="str">
        <f t="shared" si="275"/>
        <v/>
      </c>
      <c r="DD146" s="199" t="str">
        <f t="shared" si="275"/>
        <v/>
      </c>
      <c r="DE146" s="199" t="str">
        <f>IF(MIN(CU146:DD146)=0,"",MIN(CU146:DD146))</f>
        <v/>
      </c>
      <c r="DF146" s="17" t="s">
        <v>59</v>
      </c>
      <c r="DI146" s="86"/>
      <c r="DJ146" s="86"/>
    </row>
    <row r="147" spans="1:114" hidden="1">
      <c r="A147" s="86"/>
      <c r="B147" s="94"/>
      <c r="C147" s="146"/>
      <c r="D147" s="193" t="e">
        <f>D146/FaceSheet!$E$20</f>
        <v>#VALUE!</v>
      </c>
      <c r="E147" s="193" t="e">
        <f>E146/FaceSheet!$E$20</f>
        <v>#VALUE!</v>
      </c>
      <c r="F147" s="193" t="e">
        <f>F146/FaceSheet!$E$20</f>
        <v>#VALUE!</v>
      </c>
      <c r="G147" s="193" t="e">
        <f>G146/FaceSheet!$E$20</f>
        <v>#VALUE!</v>
      </c>
      <c r="H147" s="193" t="e">
        <f>H146/FaceSheet!$E$20</f>
        <v>#VALUE!</v>
      </c>
      <c r="I147" s="193" t="e">
        <f>I146/FaceSheet!$E$20</f>
        <v>#VALUE!</v>
      </c>
      <c r="J147" s="193" t="e">
        <f>J146/FaceSheet!$E$20</f>
        <v>#VALUE!</v>
      </c>
      <c r="K147" s="193" t="e">
        <f>K146/FaceSheet!$E$20</f>
        <v>#VALUE!</v>
      </c>
      <c r="L147" s="193" t="e">
        <f>L146/FaceSheet!$E$20</f>
        <v>#VALUE!</v>
      </c>
      <c r="M147" s="193" t="e">
        <f>M146/FaceSheet!$E$20</f>
        <v>#VALUE!</v>
      </c>
      <c r="N147" s="193" t="e">
        <f>N146/FaceSheet!$E$20</f>
        <v>#VALUE!</v>
      </c>
      <c r="O147" s="17" t="s">
        <v>116</v>
      </c>
      <c r="R147" s="86"/>
      <c r="S147" s="86"/>
      <c r="T147" s="86"/>
      <c r="U147" s="94"/>
      <c r="V147" s="146"/>
      <c r="W147" s="193" t="e">
        <f>W146/FaceSheet!$E$20</f>
        <v>#VALUE!</v>
      </c>
      <c r="X147" s="193" t="e">
        <f>X146/FaceSheet!$E$20</f>
        <v>#VALUE!</v>
      </c>
      <c r="Y147" s="193" t="e">
        <f>Y146/FaceSheet!$E$20</f>
        <v>#VALUE!</v>
      </c>
      <c r="Z147" s="193" t="e">
        <f>Z146/FaceSheet!$E$20</f>
        <v>#VALUE!</v>
      </c>
      <c r="AA147" s="193" t="e">
        <f>AA146/FaceSheet!$E$20</f>
        <v>#VALUE!</v>
      </c>
      <c r="AB147" s="193" t="e">
        <f>AB146/FaceSheet!$E$20</f>
        <v>#VALUE!</v>
      </c>
      <c r="AC147" s="193" t="e">
        <f>AC146/FaceSheet!$E$20</f>
        <v>#VALUE!</v>
      </c>
      <c r="AD147" s="193" t="e">
        <f>AD146/FaceSheet!$E$20</f>
        <v>#VALUE!</v>
      </c>
      <c r="AE147" s="193" t="e">
        <f>AE146/FaceSheet!$E$20</f>
        <v>#VALUE!</v>
      </c>
      <c r="AF147" s="193" t="e">
        <f>AF146/FaceSheet!$E$20</f>
        <v>#VALUE!</v>
      </c>
      <c r="AG147" s="193" t="e">
        <f>AG146/FaceSheet!$E$20</f>
        <v>#VALUE!</v>
      </c>
      <c r="AH147" s="17" t="s">
        <v>116</v>
      </c>
      <c r="AK147" s="86"/>
      <c r="AL147" s="86"/>
      <c r="AM147" s="86"/>
      <c r="AN147" s="94"/>
      <c r="AO147" s="146"/>
      <c r="AP147" s="193" t="e">
        <f>AP146/FaceSheet!$E$20</f>
        <v>#VALUE!</v>
      </c>
      <c r="AQ147" s="193" t="e">
        <f>AQ146/FaceSheet!$E$20</f>
        <v>#VALUE!</v>
      </c>
      <c r="AR147" s="193" t="e">
        <f>AR146/FaceSheet!$E$20</f>
        <v>#VALUE!</v>
      </c>
      <c r="AS147" s="193" t="e">
        <f>AS146/FaceSheet!$E$20</f>
        <v>#VALUE!</v>
      </c>
      <c r="AT147" s="193" t="e">
        <f>AT146/FaceSheet!$E$20</f>
        <v>#VALUE!</v>
      </c>
      <c r="AU147" s="193" t="e">
        <f>AU146/FaceSheet!$E$20</f>
        <v>#VALUE!</v>
      </c>
      <c r="AV147" s="193" t="e">
        <f>AV146/FaceSheet!$E$20</f>
        <v>#VALUE!</v>
      </c>
      <c r="AW147" s="193" t="e">
        <f>AW146/FaceSheet!$E$20</f>
        <v>#VALUE!</v>
      </c>
      <c r="AX147" s="193" t="e">
        <f>AX146/FaceSheet!$E$20</f>
        <v>#VALUE!</v>
      </c>
      <c r="AY147" s="193" t="e">
        <f>AY146/FaceSheet!$E$20</f>
        <v>#VALUE!</v>
      </c>
      <c r="AZ147" s="193" t="e">
        <f>AZ146/FaceSheet!$E$20</f>
        <v>#VALUE!</v>
      </c>
      <c r="BA147" s="17" t="s">
        <v>116</v>
      </c>
      <c r="BD147" s="86"/>
      <c r="BE147" s="86"/>
      <c r="BF147" s="86"/>
      <c r="BG147" s="94"/>
      <c r="BH147" s="146"/>
      <c r="BI147" s="193" t="e">
        <f>BI146/FaceSheet!$E$20</f>
        <v>#VALUE!</v>
      </c>
      <c r="BJ147" s="193" t="e">
        <f>BJ146/FaceSheet!$E$20</f>
        <v>#VALUE!</v>
      </c>
      <c r="BK147" s="193" t="e">
        <f>BK146/FaceSheet!$E$20</f>
        <v>#VALUE!</v>
      </c>
      <c r="BL147" s="193" t="e">
        <f>BL146/FaceSheet!$E$20</f>
        <v>#VALUE!</v>
      </c>
      <c r="BM147" s="193" t="e">
        <f>BM146/FaceSheet!$E$20</f>
        <v>#VALUE!</v>
      </c>
      <c r="BN147" s="193" t="e">
        <f>BN146/FaceSheet!$E$20</f>
        <v>#VALUE!</v>
      </c>
      <c r="BO147" s="193" t="e">
        <f>BO146/FaceSheet!$E$20</f>
        <v>#VALUE!</v>
      </c>
      <c r="BP147" s="193" t="e">
        <f>BP146/FaceSheet!$E$20</f>
        <v>#VALUE!</v>
      </c>
      <c r="BQ147" s="193" t="e">
        <f>BQ146/FaceSheet!$E$20</f>
        <v>#VALUE!</v>
      </c>
      <c r="BR147" s="193" t="e">
        <f>BR146/FaceSheet!$E$20</f>
        <v>#VALUE!</v>
      </c>
      <c r="BS147" s="193" t="e">
        <f>BS146/FaceSheet!$E$20</f>
        <v>#VALUE!</v>
      </c>
      <c r="BT147" s="17" t="s">
        <v>116</v>
      </c>
      <c r="BW147" s="86"/>
      <c r="BX147" s="86"/>
      <c r="BY147" s="86"/>
      <c r="BZ147" s="94"/>
      <c r="CA147" s="146"/>
      <c r="CB147" s="193" t="e">
        <f>CB146/FaceSheet!$E$20</f>
        <v>#VALUE!</v>
      </c>
      <c r="CC147" s="193" t="e">
        <f>CC146/FaceSheet!$E$20</f>
        <v>#VALUE!</v>
      </c>
      <c r="CD147" s="193" t="e">
        <f>CD146/FaceSheet!$E$20</f>
        <v>#VALUE!</v>
      </c>
      <c r="CE147" s="193" t="e">
        <f>CE146/FaceSheet!$E$20</f>
        <v>#VALUE!</v>
      </c>
      <c r="CF147" s="193" t="e">
        <f>CF146/FaceSheet!$E$20</f>
        <v>#VALUE!</v>
      </c>
      <c r="CG147" s="193" t="e">
        <f>CG146/FaceSheet!$E$20</f>
        <v>#VALUE!</v>
      </c>
      <c r="CH147" s="193" t="e">
        <f>CH146/FaceSheet!$E$20</f>
        <v>#VALUE!</v>
      </c>
      <c r="CI147" s="193" t="e">
        <f>CI146/FaceSheet!$E$20</f>
        <v>#VALUE!</v>
      </c>
      <c r="CJ147" s="193" t="e">
        <f>CJ146/FaceSheet!$E$20</f>
        <v>#VALUE!</v>
      </c>
      <c r="CK147" s="193" t="e">
        <f>CK146/FaceSheet!$E$20</f>
        <v>#VALUE!</v>
      </c>
      <c r="CL147" s="193" t="e">
        <f>CL146/FaceSheet!$E$20</f>
        <v>#VALUE!</v>
      </c>
      <c r="CM147" s="17" t="s">
        <v>116</v>
      </c>
      <c r="CP147" s="86"/>
      <c r="CQ147" s="86"/>
      <c r="CR147" s="86"/>
      <c r="CS147" s="94"/>
      <c r="CT147" s="146"/>
      <c r="CU147" s="193" t="e">
        <f>CU146/FaceSheet!$E$20</f>
        <v>#VALUE!</v>
      </c>
      <c r="CV147" s="193" t="e">
        <f>CV146/FaceSheet!$E$20</f>
        <v>#VALUE!</v>
      </c>
      <c r="CW147" s="193" t="e">
        <f>CW146/FaceSheet!$E$20</f>
        <v>#VALUE!</v>
      </c>
      <c r="CX147" s="193" t="e">
        <f>CX146/FaceSheet!$E$20</f>
        <v>#VALUE!</v>
      </c>
      <c r="CY147" s="193" t="e">
        <f>CY146/FaceSheet!$E$20</f>
        <v>#VALUE!</v>
      </c>
      <c r="CZ147" s="193" t="e">
        <f>CZ146/FaceSheet!$E$20</f>
        <v>#VALUE!</v>
      </c>
      <c r="DA147" s="193" t="e">
        <f>DA146/FaceSheet!$E$20</f>
        <v>#VALUE!</v>
      </c>
      <c r="DB147" s="193" t="e">
        <f>DB146/FaceSheet!$E$20</f>
        <v>#VALUE!</v>
      </c>
      <c r="DC147" s="193" t="e">
        <f>DC146/FaceSheet!$E$20</f>
        <v>#VALUE!</v>
      </c>
      <c r="DD147" s="193" t="e">
        <f>DD146/FaceSheet!$E$20</f>
        <v>#VALUE!</v>
      </c>
      <c r="DE147" s="193" t="e">
        <f>DE146/FaceSheet!$E$20</f>
        <v>#VALUE!</v>
      </c>
      <c r="DF147" s="17" t="s">
        <v>116</v>
      </c>
      <c r="DI147" s="86"/>
      <c r="DJ147" s="86"/>
    </row>
    <row r="148" spans="1:114" hidden="1">
      <c r="A148" s="86"/>
      <c r="B148" s="94"/>
      <c r="C148" s="147"/>
      <c r="D148" s="189"/>
      <c r="E148" s="195"/>
      <c r="F148" s="189"/>
      <c r="G148" s="195"/>
      <c r="H148" s="189"/>
      <c r="I148" s="192"/>
      <c r="J148" s="192"/>
      <c r="K148" s="192"/>
      <c r="L148" s="192"/>
      <c r="M148" s="192"/>
      <c r="N148" s="193"/>
      <c r="R148" s="86"/>
      <c r="S148" s="86"/>
      <c r="T148" s="86"/>
      <c r="U148" s="94"/>
      <c r="V148" s="147"/>
      <c r="W148" s="189"/>
      <c r="X148" s="195"/>
      <c r="Y148" s="189"/>
      <c r="Z148" s="195"/>
      <c r="AA148" s="189"/>
      <c r="AB148" s="192"/>
      <c r="AC148" s="192"/>
      <c r="AD148" s="192"/>
      <c r="AE148" s="192"/>
      <c r="AF148" s="192"/>
      <c r="AG148" s="193"/>
      <c r="AK148" s="86"/>
      <c r="AL148" s="86"/>
      <c r="AM148" s="86"/>
      <c r="AN148" s="94"/>
      <c r="AO148" s="147"/>
      <c r="AP148" s="189"/>
      <c r="AQ148" s="195"/>
      <c r="AR148" s="189"/>
      <c r="AS148" s="195"/>
      <c r="AT148" s="189"/>
      <c r="AU148" s="192"/>
      <c r="AV148" s="192"/>
      <c r="AW148" s="192"/>
      <c r="AX148" s="192"/>
      <c r="AY148" s="192"/>
      <c r="AZ148" s="193"/>
      <c r="BD148" s="86"/>
      <c r="BE148" s="86"/>
      <c r="BF148" s="86"/>
      <c r="BG148" s="94"/>
      <c r="BH148" s="147"/>
      <c r="BI148" s="189"/>
      <c r="BJ148" s="195"/>
      <c r="BK148" s="189"/>
      <c r="BL148" s="195"/>
      <c r="BM148" s="189"/>
      <c r="BN148" s="192"/>
      <c r="BO148" s="192"/>
      <c r="BP148" s="192"/>
      <c r="BQ148" s="192"/>
      <c r="BR148" s="192"/>
      <c r="BS148" s="193"/>
      <c r="BW148" s="86"/>
      <c r="BX148" s="86"/>
      <c r="BY148" s="86"/>
      <c r="BZ148" s="94"/>
      <c r="CA148" s="147"/>
      <c r="CB148" s="189"/>
      <c r="CC148" s="195"/>
      <c r="CD148" s="189"/>
      <c r="CE148" s="195"/>
      <c r="CF148" s="189"/>
      <c r="CG148" s="192"/>
      <c r="CH148" s="192"/>
      <c r="CI148" s="192"/>
      <c r="CJ148" s="192"/>
      <c r="CK148" s="192"/>
      <c r="CL148" s="193"/>
      <c r="CP148" s="86"/>
      <c r="CQ148" s="86"/>
      <c r="CR148" s="86"/>
      <c r="CS148" s="94"/>
      <c r="CT148" s="147"/>
      <c r="CU148" s="189"/>
      <c r="CV148" s="195"/>
      <c r="CW148" s="189"/>
      <c r="CX148" s="195"/>
      <c r="CY148" s="189"/>
      <c r="CZ148" s="192"/>
      <c r="DA148" s="192"/>
      <c r="DB148" s="192"/>
      <c r="DC148" s="192"/>
      <c r="DD148" s="192"/>
      <c r="DE148" s="193"/>
      <c r="DI148" s="86"/>
      <c r="DJ148" s="86"/>
    </row>
    <row r="149" spans="1:114" hidden="1">
      <c r="A149" s="86"/>
      <c r="B149" s="94"/>
      <c r="C149" s="147"/>
      <c r="D149" s="189"/>
      <c r="E149" s="195"/>
      <c r="F149" s="189"/>
      <c r="G149" s="195"/>
      <c r="H149" s="189"/>
      <c r="I149" s="192"/>
      <c r="J149" s="192"/>
      <c r="K149" s="192"/>
      <c r="L149" s="192"/>
      <c r="M149" s="192"/>
      <c r="N149" s="193" t="s">
        <v>86</v>
      </c>
      <c r="R149" s="86"/>
      <c r="S149" s="86"/>
      <c r="T149" s="86"/>
      <c r="U149" s="94"/>
      <c r="V149" s="147"/>
      <c r="W149" s="189"/>
      <c r="X149" s="195"/>
      <c r="Y149" s="189"/>
      <c r="Z149" s="195"/>
      <c r="AA149" s="189"/>
      <c r="AB149" s="192"/>
      <c r="AC149" s="192"/>
      <c r="AD149" s="192"/>
      <c r="AE149" s="192"/>
      <c r="AF149" s="192"/>
      <c r="AG149" s="193" t="s">
        <v>86</v>
      </c>
      <c r="AK149" s="86"/>
      <c r="AL149" s="86"/>
      <c r="AM149" s="86"/>
      <c r="AN149" s="94"/>
      <c r="AO149" s="147"/>
      <c r="AP149" s="189"/>
      <c r="AQ149" s="195"/>
      <c r="AR149" s="189"/>
      <c r="AS149" s="195"/>
      <c r="AT149" s="189"/>
      <c r="AU149" s="192"/>
      <c r="AV149" s="192"/>
      <c r="AW149" s="192"/>
      <c r="AX149" s="192"/>
      <c r="AY149" s="192"/>
      <c r="AZ149" s="193" t="s">
        <v>86</v>
      </c>
      <c r="BD149" s="86"/>
      <c r="BE149" s="86"/>
      <c r="BF149" s="86"/>
      <c r="BG149" s="94"/>
      <c r="BH149" s="147"/>
      <c r="BI149" s="189"/>
      <c r="BJ149" s="195"/>
      <c r="BK149" s="189"/>
      <c r="BL149" s="195"/>
      <c r="BM149" s="189"/>
      <c r="BN149" s="192"/>
      <c r="BO149" s="192"/>
      <c r="BP149" s="192"/>
      <c r="BQ149" s="192"/>
      <c r="BR149" s="192"/>
      <c r="BS149" s="193" t="s">
        <v>86</v>
      </c>
      <c r="BW149" s="86"/>
      <c r="BX149" s="86"/>
      <c r="BY149" s="86"/>
      <c r="BZ149" s="94"/>
      <c r="CA149" s="147"/>
      <c r="CB149" s="189"/>
      <c r="CC149" s="195"/>
      <c r="CD149" s="189"/>
      <c r="CE149" s="195"/>
      <c r="CF149" s="189"/>
      <c r="CG149" s="192"/>
      <c r="CH149" s="192"/>
      <c r="CI149" s="192"/>
      <c r="CJ149" s="192"/>
      <c r="CK149" s="192"/>
      <c r="CL149" s="193" t="s">
        <v>86</v>
      </c>
      <c r="CP149" s="86"/>
      <c r="CQ149" s="86"/>
      <c r="CR149" s="86"/>
      <c r="CS149" s="94"/>
      <c r="CT149" s="147"/>
      <c r="CU149" s="189"/>
      <c r="CV149" s="195"/>
      <c r="CW149" s="189"/>
      <c r="CX149" s="195"/>
      <c r="CY149" s="189"/>
      <c r="CZ149" s="192"/>
      <c r="DA149" s="192"/>
      <c r="DB149" s="192"/>
      <c r="DC149" s="192"/>
      <c r="DD149" s="192"/>
      <c r="DE149" s="193" t="s">
        <v>86</v>
      </c>
      <c r="DI149" s="86"/>
      <c r="DJ149" s="86"/>
    </row>
    <row r="150" spans="1:114" hidden="1">
      <c r="A150" s="86"/>
      <c r="B150" s="94"/>
      <c r="C150" s="146"/>
      <c r="D150" s="199" t="str">
        <f>IF(D87="*",D104,"")</f>
        <v/>
      </c>
      <c r="E150" s="199" t="str">
        <f t="shared" ref="E150:M150" si="276">IF(E87="*",E104,"")</f>
        <v/>
      </c>
      <c r="F150" s="199" t="str">
        <f t="shared" si="276"/>
        <v/>
      </c>
      <c r="G150" s="199" t="str">
        <f t="shared" si="276"/>
        <v/>
      </c>
      <c r="H150" s="199" t="str">
        <f t="shared" si="276"/>
        <v/>
      </c>
      <c r="I150" s="199" t="str">
        <f t="shared" si="276"/>
        <v/>
      </c>
      <c r="J150" s="199" t="str">
        <f t="shared" si="276"/>
        <v/>
      </c>
      <c r="K150" s="199" t="str">
        <f t="shared" si="276"/>
        <v/>
      </c>
      <c r="L150" s="199" t="str">
        <f t="shared" si="276"/>
        <v/>
      </c>
      <c r="M150" s="199" t="str">
        <f t="shared" si="276"/>
        <v/>
      </c>
      <c r="N150" s="199" t="str">
        <f>IF(MIN(D150:M150)=0,"",MIN(D150:M150))</f>
        <v/>
      </c>
      <c r="O150" s="17" t="s">
        <v>115</v>
      </c>
      <c r="P150" s="86"/>
      <c r="Q150" s="86"/>
      <c r="R150" s="86"/>
      <c r="S150" s="86"/>
      <c r="T150" s="86"/>
      <c r="U150" s="94"/>
      <c r="V150" s="146"/>
      <c r="W150" s="199" t="str">
        <f>IF(W87="*",W104,"")</f>
        <v/>
      </c>
      <c r="X150" s="199" t="str">
        <f t="shared" ref="X150:AF150" si="277">IF(X87="*",X104,"")</f>
        <v/>
      </c>
      <c r="Y150" s="199" t="str">
        <f t="shared" si="277"/>
        <v/>
      </c>
      <c r="Z150" s="199" t="str">
        <f t="shared" si="277"/>
        <v/>
      </c>
      <c r="AA150" s="199" t="str">
        <f t="shared" si="277"/>
        <v/>
      </c>
      <c r="AB150" s="199" t="str">
        <f t="shared" si="277"/>
        <v/>
      </c>
      <c r="AC150" s="199" t="str">
        <f t="shared" si="277"/>
        <v/>
      </c>
      <c r="AD150" s="199" t="str">
        <f t="shared" si="277"/>
        <v/>
      </c>
      <c r="AE150" s="199" t="str">
        <f t="shared" si="277"/>
        <v/>
      </c>
      <c r="AF150" s="199" t="str">
        <f t="shared" si="277"/>
        <v/>
      </c>
      <c r="AG150" s="199" t="str">
        <f>IF(MIN(W150:AF150)=0,"",MIN(W150:AF150))</f>
        <v/>
      </c>
      <c r="AH150" s="17" t="s">
        <v>59</v>
      </c>
      <c r="AI150" s="86"/>
      <c r="AJ150" s="86"/>
      <c r="AK150" s="86"/>
      <c r="AL150" s="86"/>
      <c r="AM150" s="86"/>
      <c r="AN150" s="94"/>
      <c r="AO150" s="146"/>
      <c r="AP150" s="199" t="str">
        <f>IF(AP87="*",AP104,"")</f>
        <v/>
      </c>
      <c r="AQ150" s="199" t="str">
        <f t="shared" ref="AQ150:AY150" si="278">IF(AQ87="*",AQ104,"")</f>
        <v/>
      </c>
      <c r="AR150" s="199" t="str">
        <f t="shared" si="278"/>
        <v/>
      </c>
      <c r="AS150" s="199" t="str">
        <f t="shared" si="278"/>
        <v/>
      </c>
      <c r="AT150" s="199" t="str">
        <f t="shared" si="278"/>
        <v/>
      </c>
      <c r="AU150" s="199" t="str">
        <f t="shared" si="278"/>
        <v/>
      </c>
      <c r="AV150" s="199" t="str">
        <f t="shared" si="278"/>
        <v/>
      </c>
      <c r="AW150" s="199" t="str">
        <f t="shared" si="278"/>
        <v/>
      </c>
      <c r="AX150" s="199" t="str">
        <f t="shared" si="278"/>
        <v/>
      </c>
      <c r="AY150" s="199" t="str">
        <f t="shared" si="278"/>
        <v/>
      </c>
      <c r="AZ150" s="199" t="str">
        <f>IF(MIN(AP150:AY150)=0,"",MIN(AP150:AY150))</f>
        <v/>
      </c>
      <c r="BA150" s="17" t="s">
        <v>59</v>
      </c>
      <c r="BB150" s="86"/>
      <c r="BC150" s="86"/>
      <c r="BD150" s="86"/>
      <c r="BE150" s="86"/>
      <c r="BF150" s="86"/>
      <c r="BG150" s="94"/>
      <c r="BH150" s="146"/>
      <c r="BI150" s="199" t="str">
        <f>IF(BI87="*",BI104,"")</f>
        <v/>
      </c>
      <c r="BJ150" s="199" t="str">
        <f t="shared" ref="BJ150:BR150" si="279">IF(BJ87="*",BJ104,"")</f>
        <v/>
      </c>
      <c r="BK150" s="199" t="str">
        <f t="shared" si="279"/>
        <v/>
      </c>
      <c r="BL150" s="199" t="str">
        <f t="shared" si="279"/>
        <v/>
      </c>
      <c r="BM150" s="199" t="str">
        <f t="shared" si="279"/>
        <v/>
      </c>
      <c r="BN150" s="199" t="str">
        <f t="shared" si="279"/>
        <v/>
      </c>
      <c r="BO150" s="199" t="str">
        <f t="shared" si="279"/>
        <v/>
      </c>
      <c r="BP150" s="199" t="str">
        <f t="shared" si="279"/>
        <v/>
      </c>
      <c r="BQ150" s="199" t="str">
        <f t="shared" si="279"/>
        <v/>
      </c>
      <c r="BR150" s="199" t="str">
        <f t="shared" si="279"/>
        <v/>
      </c>
      <c r="BS150" s="199" t="str">
        <f>IF(MIN(BI150:BR150)=0,"",MIN(BI150:BR150))</f>
        <v/>
      </c>
      <c r="BT150" s="17" t="s">
        <v>59</v>
      </c>
      <c r="BU150" s="86"/>
      <c r="BV150" s="86"/>
      <c r="BW150" s="86"/>
      <c r="BX150" s="86"/>
      <c r="BY150" s="86"/>
      <c r="BZ150" s="94"/>
      <c r="CA150" s="146"/>
      <c r="CB150" s="199" t="str">
        <f>IF(CB87="*",CB104,"")</f>
        <v/>
      </c>
      <c r="CC150" s="199" t="str">
        <f t="shared" ref="CC150:CK150" si="280">IF(CC87="*",CC104,"")</f>
        <v/>
      </c>
      <c r="CD150" s="199" t="str">
        <f t="shared" si="280"/>
        <v/>
      </c>
      <c r="CE150" s="199" t="str">
        <f t="shared" si="280"/>
        <v/>
      </c>
      <c r="CF150" s="199" t="str">
        <f t="shared" si="280"/>
        <v/>
      </c>
      <c r="CG150" s="199" t="str">
        <f t="shared" si="280"/>
        <v/>
      </c>
      <c r="CH150" s="199" t="str">
        <f t="shared" si="280"/>
        <v/>
      </c>
      <c r="CI150" s="199" t="str">
        <f t="shared" si="280"/>
        <v/>
      </c>
      <c r="CJ150" s="199" t="str">
        <f t="shared" si="280"/>
        <v/>
      </c>
      <c r="CK150" s="199" t="str">
        <f t="shared" si="280"/>
        <v/>
      </c>
      <c r="CL150" s="199" t="str">
        <f>IF(MIN(CB150:CK150)=0,"",MIN(CB150:CK150))</f>
        <v/>
      </c>
      <c r="CM150" s="17" t="s">
        <v>59</v>
      </c>
      <c r="CN150" s="86"/>
      <c r="CO150" s="86"/>
      <c r="CP150" s="86"/>
      <c r="CQ150" s="86"/>
      <c r="CR150" s="86"/>
      <c r="CS150" s="94"/>
      <c r="CT150" s="146"/>
      <c r="CU150" s="199" t="str">
        <f>IF(CU87="*",CU104,"")</f>
        <v/>
      </c>
      <c r="CV150" s="199" t="str">
        <f t="shared" ref="CV150:DD150" si="281">IF(CV87="*",CV104,"")</f>
        <v/>
      </c>
      <c r="CW150" s="199" t="str">
        <f t="shared" si="281"/>
        <v/>
      </c>
      <c r="CX150" s="199" t="str">
        <f t="shared" si="281"/>
        <v/>
      </c>
      <c r="CY150" s="199" t="str">
        <f t="shared" si="281"/>
        <v/>
      </c>
      <c r="CZ150" s="199" t="str">
        <f t="shared" si="281"/>
        <v/>
      </c>
      <c r="DA150" s="199" t="str">
        <f t="shared" si="281"/>
        <v/>
      </c>
      <c r="DB150" s="199" t="str">
        <f t="shared" si="281"/>
        <v/>
      </c>
      <c r="DC150" s="199" t="str">
        <f t="shared" si="281"/>
        <v/>
      </c>
      <c r="DD150" s="199" t="str">
        <f t="shared" si="281"/>
        <v/>
      </c>
      <c r="DE150" s="199" t="str">
        <f>IF(MIN(CU150:DD150)=0,"",MIN(CU150:DD150))</f>
        <v/>
      </c>
      <c r="DF150" s="17" t="s">
        <v>59</v>
      </c>
      <c r="DG150" s="86"/>
      <c r="DH150" s="86"/>
      <c r="DI150" s="86"/>
      <c r="DJ150" s="86"/>
    </row>
    <row r="151" spans="1:114" hidden="1">
      <c r="A151" s="86"/>
      <c r="B151" s="94"/>
      <c r="C151" s="147"/>
      <c r="D151" s="193" t="e">
        <f>D150/FaceSheet!$E$21</f>
        <v>#VALUE!</v>
      </c>
      <c r="E151" s="193" t="e">
        <f>E150/FaceSheet!$E$21</f>
        <v>#VALUE!</v>
      </c>
      <c r="F151" s="193" t="e">
        <f>F150/FaceSheet!$E$21</f>
        <v>#VALUE!</v>
      </c>
      <c r="G151" s="193" t="e">
        <f>G150/FaceSheet!$E$21</f>
        <v>#VALUE!</v>
      </c>
      <c r="H151" s="193" t="e">
        <f>H150/FaceSheet!$E$21</f>
        <v>#VALUE!</v>
      </c>
      <c r="I151" s="193" t="e">
        <f>I150/FaceSheet!$E$21</f>
        <v>#VALUE!</v>
      </c>
      <c r="J151" s="193" t="e">
        <f>J150/FaceSheet!$E$21</f>
        <v>#VALUE!</v>
      </c>
      <c r="K151" s="193" t="e">
        <f>K150/FaceSheet!$E$21</f>
        <v>#VALUE!</v>
      </c>
      <c r="L151" s="193" t="e">
        <f>L150/FaceSheet!$E$21</f>
        <v>#VALUE!</v>
      </c>
      <c r="M151" s="193" t="e">
        <f>M150/FaceSheet!$E$21</f>
        <v>#VALUE!</v>
      </c>
      <c r="N151" s="193" t="e">
        <f>N150/FaceSheet!$E$21</f>
        <v>#VALUE!</v>
      </c>
      <c r="O151" s="17" t="s">
        <v>116</v>
      </c>
      <c r="P151" s="86"/>
      <c r="Q151" s="86"/>
      <c r="R151" s="86"/>
      <c r="S151" s="86"/>
      <c r="T151" s="86"/>
      <c r="U151" s="94"/>
      <c r="V151" s="147"/>
      <c r="W151" s="193" t="e">
        <f>W150/FaceSheet!$E$21</f>
        <v>#VALUE!</v>
      </c>
      <c r="X151" s="193" t="e">
        <f>X150/FaceSheet!$E$21</f>
        <v>#VALUE!</v>
      </c>
      <c r="Y151" s="193" t="e">
        <f>Y150/FaceSheet!$E$21</f>
        <v>#VALUE!</v>
      </c>
      <c r="Z151" s="193" t="e">
        <f>Z150/FaceSheet!$E$21</f>
        <v>#VALUE!</v>
      </c>
      <c r="AA151" s="193" t="e">
        <f>AA150/FaceSheet!$E$21</f>
        <v>#VALUE!</v>
      </c>
      <c r="AB151" s="193" t="e">
        <f>AB150/FaceSheet!$E$21</f>
        <v>#VALUE!</v>
      </c>
      <c r="AC151" s="193" t="e">
        <f>AC150/FaceSheet!$E$21</f>
        <v>#VALUE!</v>
      </c>
      <c r="AD151" s="193" t="e">
        <f>AD150/FaceSheet!$E$21</f>
        <v>#VALUE!</v>
      </c>
      <c r="AE151" s="193" t="e">
        <f>AE150/FaceSheet!$E$21</f>
        <v>#VALUE!</v>
      </c>
      <c r="AF151" s="193" t="e">
        <f>AF150/FaceSheet!$E$21</f>
        <v>#VALUE!</v>
      </c>
      <c r="AG151" s="193" t="e">
        <f>AG150/FaceSheet!$E$21</f>
        <v>#VALUE!</v>
      </c>
      <c r="AH151" s="17" t="s">
        <v>116</v>
      </c>
      <c r="AI151" s="86"/>
      <c r="AJ151" s="86"/>
      <c r="AK151" s="86"/>
      <c r="AL151" s="86"/>
      <c r="AM151" s="86"/>
      <c r="AN151" s="94"/>
      <c r="AO151" s="147"/>
      <c r="AP151" s="193" t="e">
        <f>AP150/FaceSheet!$E$21</f>
        <v>#VALUE!</v>
      </c>
      <c r="AQ151" s="193" t="e">
        <f>AQ150/FaceSheet!$E$21</f>
        <v>#VALUE!</v>
      </c>
      <c r="AR151" s="193" t="e">
        <f>AR150/FaceSheet!$E$21</f>
        <v>#VALUE!</v>
      </c>
      <c r="AS151" s="193" t="e">
        <f>AS150/FaceSheet!$E$21</f>
        <v>#VALUE!</v>
      </c>
      <c r="AT151" s="193" t="e">
        <f>AT150/FaceSheet!$E$21</f>
        <v>#VALUE!</v>
      </c>
      <c r="AU151" s="193" t="e">
        <f>AU150/FaceSheet!$E$21</f>
        <v>#VALUE!</v>
      </c>
      <c r="AV151" s="193" t="e">
        <f>AV150/FaceSheet!$E$21</f>
        <v>#VALUE!</v>
      </c>
      <c r="AW151" s="193" t="e">
        <f>AW150/FaceSheet!$E$21</f>
        <v>#VALUE!</v>
      </c>
      <c r="AX151" s="193" t="e">
        <f>AX150/FaceSheet!$E$21</f>
        <v>#VALUE!</v>
      </c>
      <c r="AY151" s="193" t="e">
        <f>AY150/FaceSheet!$E$21</f>
        <v>#VALUE!</v>
      </c>
      <c r="AZ151" s="193" t="e">
        <f>AZ150/FaceSheet!$E$21</f>
        <v>#VALUE!</v>
      </c>
      <c r="BA151" s="17" t="s">
        <v>116</v>
      </c>
      <c r="BB151" s="86"/>
      <c r="BC151" s="86"/>
      <c r="BD151" s="86"/>
      <c r="BE151" s="86"/>
      <c r="BF151" s="86"/>
      <c r="BG151" s="94"/>
      <c r="BH151" s="147"/>
      <c r="BI151" s="193" t="e">
        <f>BI150/FaceSheet!$E$21</f>
        <v>#VALUE!</v>
      </c>
      <c r="BJ151" s="193" t="e">
        <f>BJ150/FaceSheet!$E$21</f>
        <v>#VALUE!</v>
      </c>
      <c r="BK151" s="193" t="e">
        <f>BK150/FaceSheet!$E$21</f>
        <v>#VALUE!</v>
      </c>
      <c r="BL151" s="193" t="e">
        <f>BL150/FaceSheet!$E$21</f>
        <v>#VALUE!</v>
      </c>
      <c r="BM151" s="193" t="e">
        <f>BM150/FaceSheet!$E$21</f>
        <v>#VALUE!</v>
      </c>
      <c r="BN151" s="193" t="e">
        <f>BN150/FaceSheet!$E$21</f>
        <v>#VALUE!</v>
      </c>
      <c r="BO151" s="193" t="e">
        <f>BO150/FaceSheet!$E$21</f>
        <v>#VALUE!</v>
      </c>
      <c r="BP151" s="193" t="e">
        <f>BP150/FaceSheet!$E$21</f>
        <v>#VALUE!</v>
      </c>
      <c r="BQ151" s="193" t="e">
        <f>BQ150/FaceSheet!$E$21</f>
        <v>#VALUE!</v>
      </c>
      <c r="BR151" s="193" t="e">
        <f>BR150/FaceSheet!$E$21</f>
        <v>#VALUE!</v>
      </c>
      <c r="BS151" s="193" t="e">
        <f>BS150/FaceSheet!$E$21</f>
        <v>#VALUE!</v>
      </c>
      <c r="BT151" s="17" t="s">
        <v>116</v>
      </c>
      <c r="BU151" s="86"/>
      <c r="BV151" s="86"/>
      <c r="BW151" s="86"/>
      <c r="BX151" s="86"/>
      <c r="BY151" s="86"/>
      <c r="BZ151" s="94"/>
      <c r="CA151" s="147"/>
      <c r="CB151" s="193" t="e">
        <f>CB150/FaceSheet!$E$21</f>
        <v>#VALUE!</v>
      </c>
      <c r="CC151" s="193" t="e">
        <f>CC150/FaceSheet!$E$21</f>
        <v>#VALUE!</v>
      </c>
      <c r="CD151" s="193" t="e">
        <f>CD150/FaceSheet!$E$21</f>
        <v>#VALUE!</v>
      </c>
      <c r="CE151" s="193" t="e">
        <f>CE150/FaceSheet!$E$21</f>
        <v>#VALUE!</v>
      </c>
      <c r="CF151" s="193" t="e">
        <f>CF150/FaceSheet!$E$21</f>
        <v>#VALUE!</v>
      </c>
      <c r="CG151" s="193" t="e">
        <f>CG150/FaceSheet!$E$21</f>
        <v>#VALUE!</v>
      </c>
      <c r="CH151" s="193" t="e">
        <f>CH150/FaceSheet!$E$21</f>
        <v>#VALUE!</v>
      </c>
      <c r="CI151" s="193" t="e">
        <f>CI150/FaceSheet!$E$21</f>
        <v>#VALUE!</v>
      </c>
      <c r="CJ151" s="193" t="e">
        <f>CJ150/FaceSheet!$E$21</f>
        <v>#VALUE!</v>
      </c>
      <c r="CK151" s="193" t="e">
        <f>CK150/FaceSheet!$E$21</f>
        <v>#VALUE!</v>
      </c>
      <c r="CL151" s="193" t="e">
        <f>CL150/FaceSheet!$E$21</f>
        <v>#VALUE!</v>
      </c>
      <c r="CM151" s="17" t="s">
        <v>116</v>
      </c>
      <c r="CN151" s="86"/>
      <c r="CO151" s="86"/>
      <c r="CP151" s="86"/>
      <c r="CQ151" s="86"/>
      <c r="CR151" s="86"/>
      <c r="CS151" s="94"/>
      <c r="CT151" s="147"/>
      <c r="CU151" s="193" t="e">
        <f>CU150/FaceSheet!$E$21</f>
        <v>#VALUE!</v>
      </c>
      <c r="CV151" s="193" t="e">
        <f>CV150/FaceSheet!$E$21</f>
        <v>#VALUE!</v>
      </c>
      <c r="CW151" s="193" t="e">
        <f>CW150/FaceSheet!$E$21</f>
        <v>#VALUE!</v>
      </c>
      <c r="CX151" s="193" t="e">
        <f>CX150/FaceSheet!$E$21</f>
        <v>#VALUE!</v>
      </c>
      <c r="CY151" s="193" t="e">
        <f>CY150/FaceSheet!$E$21</f>
        <v>#VALUE!</v>
      </c>
      <c r="CZ151" s="193" t="e">
        <f>CZ150/FaceSheet!$E$21</f>
        <v>#VALUE!</v>
      </c>
      <c r="DA151" s="193" t="e">
        <f>DA150/FaceSheet!$E$21</f>
        <v>#VALUE!</v>
      </c>
      <c r="DB151" s="193" t="e">
        <f>DB150/FaceSheet!$E$21</f>
        <v>#VALUE!</v>
      </c>
      <c r="DC151" s="193" t="e">
        <f>DC150/FaceSheet!$E$21</f>
        <v>#VALUE!</v>
      </c>
      <c r="DD151" s="193" t="e">
        <f>DD150/FaceSheet!$E$21</f>
        <v>#VALUE!</v>
      </c>
      <c r="DE151" s="193" t="e">
        <f>DE150/FaceSheet!$E$21</f>
        <v>#VALUE!</v>
      </c>
      <c r="DF151" s="17" t="s">
        <v>116</v>
      </c>
      <c r="DG151" s="86"/>
      <c r="DH151" s="86"/>
      <c r="DI151" s="86"/>
      <c r="DJ151" s="86"/>
    </row>
    <row r="152" spans="1:114" hidden="1">
      <c r="A152" s="86"/>
      <c r="B152" s="94"/>
      <c r="C152" s="147"/>
      <c r="D152" s="110"/>
      <c r="E152" s="147"/>
      <c r="F152" s="110"/>
      <c r="G152" s="147"/>
      <c r="H152" s="110"/>
      <c r="I152" s="129"/>
      <c r="J152" s="151"/>
      <c r="K152" s="129"/>
      <c r="L152" s="151"/>
      <c r="M152" s="151"/>
      <c r="N152" s="86"/>
      <c r="O152" s="86"/>
      <c r="P152" s="86"/>
      <c r="Q152" s="86"/>
      <c r="R152" s="86"/>
      <c r="S152" s="86"/>
      <c r="T152" s="86"/>
      <c r="U152" s="94"/>
      <c r="V152" s="147"/>
      <c r="W152" s="110"/>
      <c r="X152" s="147"/>
      <c r="Y152" s="110"/>
      <c r="Z152" s="147"/>
      <c r="AA152" s="110"/>
      <c r="AB152" s="129"/>
      <c r="AC152" s="151"/>
      <c r="AD152" s="129"/>
      <c r="AE152" s="151"/>
      <c r="AF152" s="151"/>
      <c r="AG152" s="86"/>
      <c r="AH152" s="86"/>
      <c r="AI152" s="86"/>
      <c r="AJ152" s="86"/>
      <c r="AK152" s="86"/>
      <c r="AL152" s="86"/>
      <c r="AM152" s="86"/>
      <c r="AN152" s="94"/>
      <c r="AO152" s="147"/>
      <c r="AP152" s="110"/>
      <c r="AQ152" s="147"/>
      <c r="AR152" s="110"/>
      <c r="AS152" s="147"/>
      <c r="AT152" s="110"/>
      <c r="AU152" s="129"/>
      <c r="AV152" s="151"/>
      <c r="AW152" s="129"/>
      <c r="AX152" s="151"/>
      <c r="AY152" s="151"/>
      <c r="AZ152" s="86"/>
      <c r="BA152" s="86"/>
      <c r="BB152" s="86"/>
      <c r="BC152" s="86"/>
      <c r="BD152" s="86"/>
      <c r="BE152" s="86"/>
      <c r="BF152" s="86"/>
      <c r="BG152" s="94"/>
      <c r="BH152" s="147"/>
      <c r="BI152" s="110"/>
      <c r="BJ152" s="147"/>
      <c r="BK152" s="110"/>
      <c r="BL152" s="147"/>
      <c r="BM152" s="110"/>
      <c r="BN152" s="129"/>
      <c r="BO152" s="151"/>
      <c r="BP152" s="129"/>
      <c r="BQ152" s="151"/>
      <c r="BR152" s="151"/>
      <c r="BS152" s="86"/>
      <c r="BT152" s="86"/>
      <c r="BU152" s="86"/>
      <c r="BV152" s="86"/>
      <c r="BW152" s="86"/>
      <c r="BX152" s="86"/>
      <c r="BY152" s="86"/>
      <c r="BZ152" s="94"/>
      <c r="CA152" s="147"/>
      <c r="CB152" s="110"/>
      <c r="CC152" s="147"/>
      <c r="CD152" s="110"/>
      <c r="CE152" s="147"/>
      <c r="CF152" s="110"/>
      <c r="CG152" s="129"/>
      <c r="CH152" s="151"/>
      <c r="CI152" s="129"/>
      <c r="CJ152" s="151"/>
      <c r="CK152" s="151"/>
      <c r="CL152" s="86"/>
      <c r="CM152" s="86"/>
      <c r="CN152" s="86"/>
      <c r="CO152" s="86"/>
      <c r="CP152" s="86"/>
      <c r="CQ152" s="86"/>
      <c r="CR152" s="86"/>
      <c r="CS152" s="94"/>
      <c r="CT152" s="147"/>
      <c r="CU152" s="110"/>
      <c r="CV152" s="147"/>
      <c r="CW152" s="110"/>
      <c r="CX152" s="147"/>
      <c r="CY152" s="110"/>
      <c r="CZ152" s="129"/>
      <c r="DA152" s="151"/>
      <c r="DB152" s="129"/>
      <c r="DC152" s="151"/>
      <c r="DD152" s="151"/>
      <c r="DE152" s="86"/>
      <c r="DF152" s="86"/>
      <c r="DG152" s="86"/>
      <c r="DH152" s="86"/>
      <c r="DI152" s="86"/>
      <c r="DJ152" s="86"/>
    </row>
    <row r="153" spans="1:114" hidden="1">
      <c r="A153" s="86"/>
      <c r="B153" s="94"/>
      <c r="C153" s="146"/>
      <c r="D153" s="110"/>
      <c r="E153" s="146"/>
      <c r="F153" s="110"/>
      <c r="G153" s="147"/>
      <c r="H153" s="110"/>
      <c r="I153" s="128"/>
      <c r="J153" s="151"/>
      <c r="K153" s="129"/>
      <c r="L153" s="151"/>
      <c r="M153" s="151"/>
      <c r="N153" s="86"/>
      <c r="O153" s="86"/>
      <c r="P153" s="86"/>
      <c r="Q153" s="86"/>
      <c r="R153" s="86"/>
      <c r="S153" s="86"/>
      <c r="T153" s="86"/>
      <c r="U153" s="94"/>
      <c r="V153" s="146"/>
      <c r="W153" s="110"/>
      <c r="X153" s="146"/>
      <c r="Y153" s="110"/>
      <c r="Z153" s="147"/>
      <c r="AA153" s="110"/>
      <c r="AB153" s="128"/>
      <c r="AC153" s="151"/>
      <c r="AD153" s="129"/>
      <c r="AE153" s="151"/>
      <c r="AF153" s="151"/>
      <c r="AG153" s="86"/>
      <c r="AH153" s="86"/>
      <c r="AI153" s="86"/>
      <c r="AJ153" s="86"/>
      <c r="AK153" s="86"/>
      <c r="AL153" s="86"/>
      <c r="AM153" s="86"/>
      <c r="AN153" s="94"/>
      <c r="AO153" s="146"/>
      <c r="AP153" s="110"/>
      <c r="AQ153" s="146"/>
      <c r="AR153" s="110"/>
      <c r="AS153" s="147"/>
      <c r="AT153" s="110"/>
      <c r="AU153" s="128"/>
      <c r="AV153" s="151"/>
      <c r="AW153" s="129"/>
      <c r="AX153" s="151"/>
      <c r="AY153" s="151"/>
      <c r="AZ153" s="86"/>
      <c r="BA153" s="86"/>
      <c r="BB153" s="86"/>
      <c r="BC153" s="86"/>
      <c r="BD153" s="86"/>
      <c r="BE153" s="86"/>
      <c r="BF153" s="86"/>
      <c r="BG153" s="94"/>
      <c r="BH153" s="146"/>
      <c r="BI153" s="110"/>
      <c r="BJ153" s="146"/>
      <c r="BK153" s="110"/>
      <c r="BL153" s="147"/>
      <c r="BM153" s="110"/>
      <c r="BN153" s="128"/>
      <c r="BO153" s="151"/>
      <c r="BP153" s="129"/>
      <c r="BQ153" s="151"/>
      <c r="BR153" s="151"/>
      <c r="BS153" s="86"/>
      <c r="BT153" s="86"/>
      <c r="BU153" s="86"/>
      <c r="BV153" s="86"/>
      <c r="BW153" s="86"/>
      <c r="BX153" s="86"/>
      <c r="BY153" s="86"/>
      <c r="BZ153" s="94"/>
      <c r="CA153" s="146"/>
      <c r="CB153" s="110"/>
      <c r="CC153" s="146"/>
      <c r="CD153" s="110"/>
      <c r="CE153" s="147"/>
      <c r="CF153" s="110"/>
      <c r="CG153" s="128"/>
      <c r="CH153" s="151"/>
      <c r="CI153" s="129"/>
      <c r="CJ153" s="151"/>
      <c r="CK153" s="151"/>
      <c r="CL153" s="86"/>
      <c r="CM153" s="86"/>
      <c r="CN153" s="86"/>
      <c r="CO153" s="86"/>
      <c r="CP153" s="86"/>
      <c r="CQ153" s="86"/>
      <c r="CR153" s="86"/>
      <c r="CS153" s="94"/>
      <c r="CT153" s="146"/>
      <c r="CU153" s="110"/>
      <c r="CV153" s="146"/>
      <c r="CW153" s="110"/>
      <c r="CX153" s="147"/>
      <c r="CY153" s="110"/>
      <c r="CZ153" s="128"/>
      <c r="DA153" s="151"/>
      <c r="DB153" s="129"/>
      <c r="DC153" s="151"/>
      <c r="DD153" s="151"/>
      <c r="DE153" s="86"/>
      <c r="DF153" s="86"/>
      <c r="DG153" s="86"/>
      <c r="DH153" s="86"/>
      <c r="DI153" s="86"/>
      <c r="DJ153" s="86"/>
    </row>
    <row r="154" spans="1:114" hidden="1">
      <c r="B154" s="94"/>
      <c r="C154" s="147"/>
      <c r="D154" s="177"/>
      <c r="E154" s="178"/>
      <c r="F154" s="177"/>
      <c r="G154" s="178"/>
      <c r="H154" s="177"/>
      <c r="I154" s="179"/>
      <c r="J154" s="179"/>
      <c r="K154" s="179"/>
      <c r="L154" s="179"/>
      <c r="M154" s="179"/>
      <c r="N154" s="181" t="s">
        <v>85</v>
      </c>
      <c r="U154" s="94"/>
      <c r="V154" s="147"/>
      <c r="W154" s="177"/>
      <c r="X154" s="178"/>
      <c r="Y154" s="177"/>
      <c r="Z154" s="178"/>
      <c r="AA154" s="177"/>
      <c r="AB154" s="179"/>
      <c r="AC154" s="179"/>
      <c r="AD154" s="179"/>
      <c r="AE154" s="179"/>
      <c r="AF154" s="179"/>
      <c r="AG154" s="181" t="s">
        <v>85</v>
      </c>
      <c r="AN154" s="94"/>
      <c r="AO154" s="147"/>
      <c r="AP154" s="177"/>
      <c r="AQ154" s="178"/>
      <c r="AR154" s="177"/>
      <c r="AS154" s="178"/>
      <c r="AT154" s="177"/>
      <c r="AU154" s="179"/>
      <c r="AV154" s="179"/>
      <c r="AW154" s="179"/>
      <c r="AX154" s="179"/>
      <c r="AY154" s="179"/>
      <c r="AZ154" s="181" t="s">
        <v>85</v>
      </c>
      <c r="BG154" s="94"/>
      <c r="BH154" s="147"/>
      <c r="BI154" s="177"/>
      <c r="BJ154" s="178"/>
      <c r="BK154" s="177"/>
      <c r="BL154" s="178"/>
      <c r="BM154" s="177"/>
      <c r="BN154" s="179"/>
      <c r="BO154" s="179"/>
      <c r="BP154" s="179"/>
      <c r="BQ154" s="179"/>
      <c r="BR154" s="179"/>
      <c r="BS154" s="181" t="s">
        <v>85</v>
      </c>
      <c r="BZ154" s="94"/>
      <c r="CA154" s="147"/>
      <c r="CB154" s="177"/>
      <c r="CC154" s="178"/>
      <c r="CD154" s="177"/>
      <c r="CE154" s="178"/>
      <c r="CF154" s="177"/>
      <c r="CG154" s="179"/>
      <c r="CH154" s="179"/>
      <c r="CI154" s="179"/>
      <c r="CJ154" s="179"/>
      <c r="CK154" s="179"/>
      <c r="CL154" s="181" t="s">
        <v>85</v>
      </c>
      <c r="CS154" s="94"/>
      <c r="CT154" s="147"/>
      <c r="CU154" s="177"/>
      <c r="CV154" s="178"/>
      <c r="CW154" s="177"/>
      <c r="CX154" s="178"/>
      <c r="CY154" s="177"/>
      <c r="CZ154" s="179"/>
      <c r="DA154" s="179"/>
      <c r="DB154" s="179"/>
      <c r="DC154" s="179"/>
      <c r="DD154" s="179"/>
      <c r="DE154" s="181" t="s">
        <v>85</v>
      </c>
    </row>
    <row r="155" spans="1:114" hidden="1">
      <c r="B155" s="94"/>
      <c r="C155" s="147"/>
      <c r="D155" s="200" t="str">
        <f>IF(D92="*",D101,"")</f>
        <v/>
      </c>
      <c r="E155" s="200" t="str">
        <f t="shared" ref="E155:M155" si="282">IF(E92="*",E101,"")</f>
        <v/>
      </c>
      <c r="F155" s="200" t="str">
        <f t="shared" si="282"/>
        <v/>
      </c>
      <c r="G155" s="200" t="str">
        <f t="shared" si="282"/>
        <v/>
      </c>
      <c r="H155" s="200" t="str">
        <f t="shared" si="282"/>
        <v/>
      </c>
      <c r="I155" s="200" t="str">
        <f t="shared" si="282"/>
        <v/>
      </c>
      <c r="J155" s="200" t="str">
        <f t="shared" si="282"/>
        <v/>
      </c>
      <c r="K155" s="200" t="str">
        <f t="shared" si="282"/>
        <v/>
      </c>
      <c r="L155" s="200" t="str">
        <f t="shared" si="282"/>
        <v/>
      </c>
      <c r="M155" s="200" t="str">
        <f t="shared" si="282"/>
        <v/>
      </c>
      <c r="N155" s="200" t="str">
        <f>IF(MIN(D155:M155)=0,"",MIN(D155:M155))</f>
        <v/>
      </c>
      <c r="O155" s="17" t="s">
        <v>115</v>
      </c>
      <c r="U155" s="94"/>
      <c r="V155" s="147"/>
      <c r="W155" s="200" t="str">
        <f>IF(W92="*",W101,"")</f>
        <v/>
      </c>
      <c r="X155" s="200" t="str">
        <f t="shared" ref="X155:AF155" si="283">IF(X92="*",X101,"")</f>
        <v/>
      </c>
      <c r="Y155" s="200" t="str">
        <f t="shared" si="283"/>
        <v/>
      </c>
      <c r="Z155" s="200" t="str">
        <f t="shared" si="283"/>
        <v/>
      </c>
      <c r="AA155" s="200" t="str">
        <f t="shared" si="283"/>
        <v/>
      </c>
      <c r="AB155" s="200" t="str">
        <f t="shared" si="283"/>
        <v/>
      </c>
      <c r="AC155" s="200" t="str">
        <f t="shared" si="283"/>
        <v/>
      </c>
      <c r="AD155" s="200" t="str">
        <f t="shared" si="283"/>
        <v/>
      </c>
      <c r="AE155" s="200" t="str">
        <f t="shared" si="283"/>
        <v/>
      </c>
      <c r="AF155" s="200" t="str">
        <f t="shared" si="283"/>
        <v/>
      </c>
      <c r="AG155" s="200" t="str">
        <f>IF(MIN(W155:AF155)=0,"",MIN(W155:AF155))</f>
        <v/>
      </c>
      <c r="AH155" s="17" t="s">
        <v>59</v>
      </c>
      <c r="AN155" s="94"/>
      <c r="AO155" s="147"/>
      <c r="AP155" s="200" t="str">
        <f>IF(AP92="*",AP101,"")</f>
        <v/>
      </c>
      <c r="AQ155" s="200" t="str">
        <f t="shared" ref="AQ155:AY155" si="284">IF(AQ92="*",AQ101,"")</f>
        <v/>
      </c>
      <c r="AR155" s="200" t="str">
        <f t="shared" si="284"/>
        <v/>
      </c>
      <c r="AS155" s="200" t="str">
        <f t="shared" si="284"/>
        <v/>
      </c>
      <c r="AT155" s="200" t="str">
        <f t="shared" si="284"/>
        <v/>
      </c>
      <c r="AU155" s="200" t="str">
        <f t="shared" si="284"/>
        <v/>
      </c>
      <c r="AV155" s="200" t="str">
        <f t="shared" si="284"/>
        <v/>
      </c>
      <c r="AW155" s="200" t="str">
        <f t="shared" si="284"/>
        <v/>
      </c>
      <c r="AX155" s="200" t="str">
        <f t="shared" si="284"/>
        <v/>
      </c>
      <c r="AY155" s="200" t="str">
        <f t="shared" si="284"/>
        <v/>
      </c>
      <c r="AZ155" s="200" t="str">
        <f>IF(MIN(AP155:AY155)=0,"",MIN(AP155:AY155))</f>
        <v/>
      </c>
      <c r="BA155" s="17" t="s">
        <v>59</v>
      </c>
      <c r="BG155" s="94"/>
      <c r="BH155" s="147"/>
      <c r="BI155" s="200" t="str">
        <f>IF(BI92="*",BI101,"")</f>
        <v/>
      </c>
      <c r="BJ155" s="200" t="str">
        <f t="shared" ref="BJ155:BR155" si="285">IF(BJ92="*",BJ101,"")</f>
        <v/>
      </c>
      <c r="BK155" s="200" t="str">
        <f t="shared" si="285"/>
        <v/>
      </c>
      <c r="BL155" s="200" t="str">
        <f t="shared" si="285"/>
        <v/>
      </c>
      <c r="BM155" s="200" t="str">
        <f t="shared" si="285"/>
        <v/>
      </c>
      <c r="BN155" s="200" t="str">
        <f t="shared" si="285"/>
        <v/>
      </c>
      <c r="BO155" s="200" t="str">
        <f t="shared" si="285"/>
        <v/>
      </c>
      <c r="BP155" s="200" t="str">
        <f t="shared" si="285"/>
        <v/>
      </c>
      <c r="BQ155" s="200" t="str">
        <f t="shared" si="285"/>
        <v/>
      </c>
      <c r="BR155" s="200" t="str">
        <f t="shared" si="285"/>
        <v/>
      </c>
      <c r="BS155" s="200" t="str">
        <f>IF(MIN(BI155:BR155)=0,"",MIN(BI155:BR155))</f>
        <v/>
      </c>
      <c r="BT155" s="17" t="s">
        <v>59</v>
      </c>
      <c r="BZ155" s="94"/>
      <c r="CA155" s="147"/>
      <c r="CB155" s="200" t="str">
        <f>IF(CB92="*",CB101,"")</f>
        <v/>
      </c>
      <c r="CC155" s="200" t="str">
        <f t="shared" ref="CC155:CK155" si="286">IF(CC92="*",CC101,"")</f>
        <v/>
      </c>
      <c r="CD155" s="200" t="str">
        <f t="shared" si="286"/>
        <v/>
      </c>
      <c r="CE155" s="200" t="str">
        <f t="shared" si="286"/>
        <v/>
      </c>
      <c r="CF155" s="200" t="str">
        <f t="shared" si="286"/>
        <v/>
      </c>
      <c r="CG155" s="200" t="str">
        <f t="shared" si="286"/>
        <v/>
      </c>
      <c r="CH155" s="200" t="str">
        <f t="shared" si="286"/>
        <v/>
      </c>
      <c r="CI155" s="200" t="str">
        <f t="shared" si="286"/>
        <v/>
      </c>
      <c r="CJ155" s="200" t="str">
        <f t="shared" si="286"/>
        <v/>
      </c>
      <c r="CK155" s="200" t="str">
        <f t="shared" si="286"/>
        <v/>
      </c>
      <c r="CL155" s="200" t="str">
        <f>IF(MIN(CB155:CK155)=0,"",MIN(CB155:CK155))</f>
        <v/>
      </c>
      <c r="CM155" s="17" t="s">
        <v>59</v>
      </c>
      <c r="CS155" s="94"/>
      <c r="CT155" s="147"/>
      <c r="CU155" s="200" t="str">
        <f>IF(CU92="*",CU101,"")</f>
        <v/>
      </c>
      <c r="CV155" s="200" t="str">
        <f t="shared" ref="CV155:DD155" si="287">IF(CV92="*",CV101,"")</f>
        <v/>
      </c>
      <c r="CW155" s="200" t="str">
        <f t="shared" si="287"/>
        <v/>
      </c>
      <c r="CX155" s="200" t="str">
        <f t="shared" si="287"/>
        <v/>
      </c>
      <c r="CY155" s="200" t="str">
        <f t="shared" si="287"/>
        <v/>
      </c>
      <c r="CZ155" s="200" t="str">
        <f t="shared" si="287"/>
        <v/>
      </c>
      <c r="DA155" s="200" t="str">
        <f t="shared" si="287"/>
        <v/>
      </c>
      <c r="DB155" s="200" t="str">
        <f t="shared" si="287"/>
        <v/>
      </c>
      <c r="DC155" s="200" t="str">
        <f t="shared" si="287"/>
        <v/>
      </c>
      <c r="DD155" s="200" t="str">
        <f t="shared" si="287"/>
        <v/>
      </c>
      <c r="DE155" s="200" t="str">
        <f>IF(MIN(CU155:DD155)=0,"",MIN(CU155:DD155))</f>
        <v/>
      </c>
      <c r="DF155" s="17" t="s">
        <v>59</v>
      </c>
    </row>
    <row r="156" spans="1:114" hidden="1">
      <c r="B156" s="94"/>
      <c r="C156" s="146"/>
      <c r="D156" s="181" t="e">
        <f>D155/FaceSheet!$E$20</f>
        <v>#VALUE!</v>
      </c>
      <c r="E156" s="181" t="e">
        <f>E155/FaceSheet!$E$20</f>
        <v>#VALUE!</v>
      </c>
      <c r="F156" s="181" t="e">
        <f>F155/FaceSheet!$E$20</f>
        <v>#VALUE!</v>
      </c>
      <c r="G156" s="181" t="e">
        <f>G155/FaceSheet!$E$20</f>
        <v>#VALUE!</v>
      </c>
      <c r="H156" s="181" t="e">
        <f>H155/FaceSheet!$E$20</f>
        <v>#VALUE!</v>
      </c>
      <c r="I156" s="181" t="e">
        <f>I155/FaceSheet!$E$20</f>
        <v>#VALUE!</v>
      </c>
      <c r="J156" s="181" t="e">
        <f>J155/FaceSheet!$E$20</f>
        <v>#VALUE!</v>
      </c>
      <c r="K156" s="181" t="e">
        <f>K155/FaceSheet!$E$20</f>
        <v>#VALUE!</v>
      </c>
      <c r="L156" s="181" t="e">
        <f>L155/FaceSheet!$E$20</f>
        <v>#VALUE!</v>
      </c>
      <c r="M156" s="181" t="e">
        <f>M155/FaceSheet!$E$20</f>
        <v>#VALUE!</v>
      </c>
      <c r="N156" s="181" t="e">
        <f>N155/FaceSheet!$E$20</f>
        <v>#VALUE!</v>
      </c>
      <c r="O156" s="17" t="s">
        <v>116</v>
      </c>
      <c r="U156" s="94"/>
      <c r="V156" s="146"/>
      <c r="W156" s="181" t="e">
        <f>W155/FaceSheet!$E$20</f>
        <v>#VALUE!</v>
      </c>
      <c r="X156" s="181" t="e">
        <f>X155/FaceSheet!$E$20</f>
        <v>#VALUE!</v>
      </c>
      <c r="Y156" s="181" t="e">
        <f>Y155/FaceSheet!$E$20</f>
        <v>#VALUE!</v>
      </c>
      <c r="Z156" s="181" t="e">
        <f>Z155/FaceSheet!$E$20</f>
        <v>#VALUE!</v>
      </c>
      <c r="AA156" s="181" t="e">
        <f>AA155/FaceSheet!$E$20</f>
        <v>#VALUE!</v>
      </c>
      <c r="AB156" s="181" t="e">
        <f>AB155/FaceSheet!$E$20</f>
        <v>#VALUE!</v>
      </c>
      <c r="AC156" s="181" t="e">
        <f>AC155/FaceSheet!$E$20</f>
        <v>#VALUE!</v>
      </c>
      <c r="AD156" s="181" t="e">
        <f>AD155/FaceSheet!$E$20</f>
        <v>#VALUE!</v>
      </c>
      <c r="AE156" s="181" t="e">
        <f>AE155/FaceSheet!$E$20</f>
        <v>#VALUE!</v>
      </c>
      <c r="AF156" s="181" t="e">
        <f>AF155/FaceSheet!$E$20</f>
        <v>#VALUE!</v>
      </c>
      <c r="AG156" s="181" t="e">
        <f>AG155/FaceSheet!$E$20</f>
        <v>#VALUE!</v>
      </c>
      <c r="AH156" s="17" t="s">
        <v>116</v>
      </c>
      <c r="AN156" s="94"/>
      <c r="AO156" s="146"/>
      <c r="AP156" s="181" t="e">
        <f>AP155/FaceSheet!$E$20</f>
        <v>#VALUE!</v>
      </c>
      <c r="AQ156" s="181" t="e">
        <f>AQ155/FaceSheet!$E$20</f>
        <v>#VALUE!</v>
      </c>
      <c r="AR156" s="181" t="e">
        <f>AR155/FaceSheet!$E$20</f>
        <v>#VALUE!</v>
      </c>
      <c r="AS156" s="181" t="e">
        <f>AS155/FaceSheet!$E$20</f>
        <v>#VALUE!</v>
      </c>
      <c r="AT156" s="181" t="e">
        <f>AT155/FaceSheet!$E$20</f>
        <v>#VALUE!</v>
      </c>
      <c r="AU156" s="181" t="e">
        <f>AU155/FaceSheet!$E$20</f>
        <v>#VALUE!</v>
      </c>
      <c r="AV156" s="181" t="e">
        <f>AV155/FaceSheet!$E$20</f>
        <v>#VALUE!</v>
      </c>
      <c r="AW156" s="181" t="e">
        <f>AW155/FaceSheet!$E$20</f>
        <v>#VALUE!</v>
      </c>
      <c r="AX156" s="181" t="e">
        <f>AX155/FaceSheet!$E$20</f>
        <v>#VALUE!</v>
      </c>
      <c r="AY156" s="181" t="e">
        <f>AY155/FaceSheet!$E$20</f>
        <v>#VALUE!</v>
      </c>
      <c r="AZ156" s="181" t="e">
        <f>AZ155/FaceSheet!$E$20</f>
        <v>#VALUE!</v>
      </c>
      <c r="BA156" s="17" t="s">
        <v>116</v>
      </c>
      <c r="BG156" s="94"/>
      <c r="BH156" s="146"/>
      <c r="BI156" s="181" t="e">
        <f>BI155/FaceSheet!$E$20</f>
        <v>#VALUE!</v>
      </c>
      <c r="BJ156" s="181" t="e">
        <f>BJ155/FaceSheet!$E$20</f>
        <v>#VALUE!</v>
      </c>
      <c r="BK156" s="181" t="e">
        <f>BK155/FaceSheet!$E$20</f>
        <v>#VALUE!</v>
      </c>
      <c r="BL156" s="181" t="e">
        <f>BL155/FaceSheet!$E$20</f>
        <v>#VALUE!</v>
      </c>
      <c r="BM156" s="181" t="e">
        <f>BM155/FaceSheet!$E$20</f>
        <v>#VALUE!</v>
      </c>
      <c r="BN156" s="181" t="e">
        <f>BN155/FaceSheet!$E$20</f>
        <v>#VALUE!</v>
      </c>
      <c r="BO156" s="181" t="e">
        <f>BO155/FaceSheet!$E$20</f>
        <v>#VALUE!</v>
      </c>
      <c r="BP156" s="181" t="e">
        <f>BP155/FaceSheet!$E$20</f>
        <v>#VALUE!</v>
      </c>
      <c r="BQ156" s="181" t="e">
        <f>BQ155/FaceSheet!$E$20</f>
        <v>#VALUE!</v>
      </c>
      <c r="BR156" s="181" t="e">
        <f>BR155/FaceSheet!$E$20</f>
        <v>#VALUE!</v>
      </c>
      <c r="BS156" s="181" t="e">
        <f>BS155/FaceSheet!$E$20</f>
        <v>#VALUE!</v>
      </c>
      <c r="BT156" s="17" t="s">
        <v>116</v>
      </c>
      <c r="BZ156" s="94"/>
      <c r="CA156" s="146"/>
      <c r="CB156" s="181" t="e">
        <f>CB155/FaceSheet!$E$20</f>
        <v>#VALUE!</v>
      </c>
      <c r="CC156" s="181" t="e">
        <f>CC155/FaceSheet!$E$20</f>
        <v>#VALUE!</v>
      </c>
      <c r="CD156" s="181" t="e">
        <f>CD155/FaceSheet!$E$20</f>
        <v>#VALUE!</v>
      </c>
      <c r="CE156" s="181" t="e">
        <f>CE155/FaceSheet!$E$20</f>
        <v>#VALUE!</v>
      </c>
      <c r="CF156" s="181" t="e">
        <f>CF155/FaceSheet!$E$20</f>
        <v>#VALUE!</v>
      </c>
      <c r="CG156" s="181" t="e">
        <f>CG155/FaceSheet!$E$20</f>
        <v>#VALUE!</v>
      </c>
      <c r="CH156" s="181" t="e">
        <f>CH155/FaceSheet!$E$20</f>
        <v>#VALUE!</v>
      </c>
      <c r="CI156" s="181" t="e">
        <f>CI155/FaceSheet!$E$20</f>
        <v>#VALUE!</v>
      </c>
      <c r="CJ156" s="181" t="e">
        <f>CJ155/FaceSheet!$E$20</f>
        <v>#VALUE!</v>
      </c>
      <c r="CK156" s="181" t="e">
        <f>CK155/FaceSheet!$E$20</f>
        <v>#VALUE!</v>
      </c>
      <c r="CL156" s="181" t="e">
        <f>CL155/FaceSheet!$E$20</f>
        <v>#VALUE!</v>
      </c>
      <c r="CM156" s="17" t="s">
        <v>116</v>
      </c>
      <c r="CS156" s="94"/>
      <c r="CT156" s="146"/>
      <c r="CU156" s="181" t="e">
        <f>CU155/FaceSheet!$E$20</f>
        <v>#VALUE!</v>
      </c>
      <c r="CV156" s="181" t="e">
        <f>CV155/FaceSheet!$E$20</f>
        <v>#VALUE!</v>
      </c>
      <c r="CW156" s="181" t="e">
        <f>CW155/FaceSheet!$E$20</f>
        <v>#VALUE!</v>
      </c>
      <c r="CX156" s="181" t="e">
        <f>CX155/FaceSheet!$E$20</f>
        <v>#VALUE!</v>
      </c>
      <c r="CY156" s="181" t="e">
        <f>CY155/FaceSheet!$E$20</f>
        <v>#VALUE!</v>
      </c>
      <c r="CZ156" s="181" t="e">
        <f>CZ155/FaceSheet!$E$20</f>
        <v>#VALUE!</v>
      </c>
      <c r="DA156" s="181" t="e">
        <f>DA155/FaceSheet!$E$20</f>
        <v>#VALUE!</v>
      </c>
      <c r="DB156" s="181" t="e">
        <f>DB155/FaceSheet!$E$20</f>
        <v>#VALUE!</v>
      </c>
      <c r="DC156" s="181" t="e">
        <f>DC155/FaceSheet!$E$20</f>
        <v>#VALUE!</v>
      </c>
      <c r="DD156" s="181" t="e">
        <f>DD155/FaceSheet!$E$20</f>
        <v>#VALUE!</v>
      </c>
      <c r="DE156" s="181" t="e">
        <f>DE155/FaceSheet!$E$20</f>
        <v>#VALUE!</v>
      </c>
      <c r="DF156" s="17" t="s">
        <v>116</v>
      </c>
    </row>
    <row r="157" spans="1:114" hidden="1">
      <c r="B157" s="94"/>
      <c r="C157" s="14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81"/>
      <c r="U157" s="94"/>
      <c r="V157" s="14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81"/>
      <c r="AN157" s="94"/>
      <c r="AO157" s="14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81"/>
      <c r="BG157" s="94"/>
      <c r="BH157" s="147"/>
      <c r="BI157" s="177"/>
      <c r="BJ157" s="177"/>
      <c r="BK157" s="177"/>
      <c r="BL157" s="177"/>
      <c r="BM157" s="177"/>
      <c r="BN157" s="177"/>
      <c r="BO157" s="177"/>
      <c r="BP157" s="177"/>
      <c r="BQ157" s="177"/>
      <c r="BR157" s="177"/>
      <c r="BS157" s="181"/>
      <c r="BZ157" s="94"/>
      <c r="CA157" s="147"/>
      <c r="CB157" s="177"/>
      <c r="CC157" s="177"/>
      <c r="CD157" s="177"/>
      <c r="CE157" s="177"/>
      <c r="CF157" s="177"/>
      <c r="CG157" s="177"/>
      <c r="CH157" s="177"/>
      <c r="CI157" s="177"/>
      <c r="CJ157" s="177"/>
      <c r="CK157" s="177"/>
      <c r="CL157" s="181"/>
      <c r="CS157" s="94"/>
      <c r="CT157" s="147"/>
      <c r="CU157" s="177"/>
      <c r="CV157" s="177"/>
      <c r="CW157" s="177"/>
      <c r="CX157" s="177"/>
      <c r="CY157" s="177"/>
      <c r="CZ157" s="177"/>
      <c r="DA157" s="177"/>
      <c r="DB157" s="177"/>
      <c r="DC157" s="177"/>
      <c r="DD157" s="177"/>
      <c r="DE157" s="181"/>
    </row>
    <row r="158" spans="1:114" hidden="1">
      <c r="B158" s="94"/>
      <c r="C158" s="14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81" t="s">
        <v>86</v>
      </c>
      <c r="U158" s="94"/>
      <c r="V158" s="14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81" t="s">
        <v>86</v>
      </c>
      <c r="AN158" s="94"/>
      <c r="AO158" s="14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81" t="s">
        <v>86</v>
      </c>
      <c r="BG158" s="94"/>
      <c r="BH158" s="147"/>
      <c r="BI158" s="177"/>
      <c r="BJ158" s="177"/>
      <c r="BK158" s="177"/>
      <c r="BL158" s="177"/>
      <c r="BM158" s="177"/>
      <c r="BN158" s="177"/>
      <c r="BO158" s="177"/>
      <c r="BP158" s="177"/>
      <c r="BQ158" s="177"/>
      <c r="BR158" s="177"/>
      <c r="BS158" s="181" t="s">
        <v>86</v>
      </c>
      <c r="BZ158" s="94"/>
      <c r="CA158" s="147"/>
      <c r="CB158" s="177"/>
      <c r="CC158" s="177"/>
      <c r="CD158" s="177"/>
      <c r="CE158" s="177"/>
      <c r="CF158" s="177"/>
      <c r="CG158" s="177"/>
      <c r="CH158" s="177"/>
      <c r="CI158" s="177"/>
      <c r="CJ158" s="177"/>
      <c r="CK158" s="177"/>
      <c r="CL158" s="181" t="s">
        <v>86</v>
      </c>
      <c r="CS158" s="94"/>
      <c r="CT158" s="147"/>
      <c r="CU158" s="177"/>
      <c r="CV158" s="177"/>
      <c r="CW158" s="177"/>
      <c r="CX158" s="177"/>
      <c r="CY158" s="177"/>
      <c r="CZ158" s="177"/>
      <c r="DA158" s="177"/>
      <c r="DB158" s="177"/>
      <c r="DC158" s="177"/>
      <c r="DD158" s="177"/>
      <c r="DE158" s="181" t="s">
        <v>86</v>
      </c>
    </row>
    <row r="159" spans="1:114" hidden="1">
      <c r="B159" s="94"/>
      <c r="C159" s="146"/>
      <c r="D159" s="204" t="str">
        <f>IF(D96="*",D122,"")</f>
        <v/>
      </c>
      <c r="E159" s="200" t="str">
        <f t="shared" ref="E159:M159" si="288">IF(E96="*",E122,"")</f>
        <v/>
      </c>
      <c r="F159" s="200" t="str">
        <f t="shared" si="288"/>
        <v/>
      </c>
      <c r="G159" s="200" t="str">
        <f t="shared" si="288"/>
        <v/>
      </c>
      <c r="H159" s="200" t="str">
        <f t="shared" si="288"/>
        <v/>
      </c>
      <c r="I159" s="200" t="str">
        <f t="shared" si="288"/>
        <v/>
      </c>
      <c r="J159" s="200" t="str">
        <f t="shared" si="288"/>
        <v/>
      </c>
      <c r="K159" s="200" t="str">
        <f t="shared" si="288"/>
        <v/>
      </c>
      <c r="L159" s="200" t="str">
        <f t="shared" si="288"/>
        <v/>
      </c>
      <c r="M159" s="200" t="str">
        <f t="shared" si="288"/>
        <v/>
      </c>
      <c r="N159" s="200" t="str">
        <f>IF(MIN(D159:M159)=0,"",MIN(D159:M159))</f>
        <v/>
      </c>
      <c r="O159" s="17" t="s">
        <v>115</v>
      </c>
      <c r="U159" s="94"/>
      <c r="V159" s="146"/>
      <c r="W159" s="204" t="str">
        <f>IF(W96="*",W122,"")</f>
        <v/>
      </c>
      <c r="X159" s="200" t="str">
        <f t="shared" ref="X159:AF159" si="289">IF(X96="*",X122,"")</f>
        <v/>
      </c>
      <c r="Y159" s="200" t="str">
        <f t="shared" si="289"/>
        <v/>
      </c>
      <c r="Z159" s="200" t="str">
        <f t="shared" si="289"/>
        <v/>
      </c>
      <c r="AA159" s="200" t="str">
        <f t="shared" si="289"/>
        <v/>
      </c>
      <c r="AB159" s="200" t="str">
        <f t="shared" si="289"/>
        <v/>
      </c>
      <c r="AC159" s="200" t="str">
        <f t="shared" si="289"/>
        <v/>
      </c>
      <c r="AD159" s="200" t="str">
        <f t="shared" si="289"/>
        <v/>
      </c>
      <c r="AE159" s="200" t="str">
        <f t="shared" si="289"/>
        <v/>
      </c>
      <c r="AF159" s="200" t="str">
        <f t="shared" si="289"/>
        <v/>
      </c>
      <c r="AG159" s="200" t="str">
        <f>IF(MIN(W159:AF159)=0,"",MIN(W159:AF159))</f>
        <v/>
      </c>
      <c r="AH159" s="17" t="s">
        <v>59</v>
      </c>
      <c r="AN159" s="94"/>
      <c r="AO159" s="146"/>
      <c r="AP159" s="204" t="str">
        <f>IF(AP96="*",AP122,"")</f>
        <v/>
      </c>
      <c r="AQ159" s="200" t="str">
        <f t="shared" ref="AQ159:AY159" si="290">IF(AQ96="*",AQ122,"")</f>
        <v/>
      </c>
      <c r="AR159" s="200" t="str">
        <f t="shared" si="290"/>
        <v/>
      </c>
      <c r="AS159" s="200" t="str">
        <f t="shared" si="290"/>
        <v/>
      </c>
      <c r="AT159" s="200" t="str">
        <f t="shared" si="290"/>
        <v/>
      </c>
      <c r="AU159" s="200" t="str">
        <f t="shared" si="290"/>
        <v/>
      </c>
      <c r="AV159" s="200" t="str">
        <f t="shared" si="290"/>
        <v/>
      </c>
      <c r="AW159" s="200" t="str">
        <f t="shared" si="290"/>
        <v/>
      </c>
      <c r="AX159" s="200" t="str">
        <f t="shared" si="290"/>
        <v/>
      </c>
      <c r="AY159" s="200" t="str">
        <f t="shared" si="290"/>
        <v/>
      </c>
      <c r="AZ159" s="200" t="str">
        <f>IF(MIN(AP159:AY159)=0,"",MIN(AP159:AY159))</f>
        <v/>
      </c>
      <c r="BA159" s="17" t="s">
        <v>59</v>
      </c>
      <c r="BG159" s="94"/>
      <c r="BH159" s="146"/>
      <c r="BI159" s="204" t="str">
        <f>IF(BI96="*",BI122,"")</f>
        <v/>
      </c>
      <c r="BJ159" s="200" t="str">
        <f t="shared" ref="BJ159:BR159" si="291">IF(BJ96="*",BJ122,"")</f>
        <v/>
      </c>
      <c r="BK159" s="200" t="str">
        <f t="shared" si="291"/>
        <v/>
      </c>
      <c r="BL159" s="200" t="str">
        <f t="shared" si="291"/>
        <v/>
      </c>
      <c r="BM159" s="200" t="str">
        <f t="shared" si="291"/>
        <v/>
      </c>
      <c r="BN159" s="200" t="str">
        <f t="shared" si="291"/>
        <v/>
      </c>
      <c r="BO159" s="200" t="str">
        <f t="shared" si="291"/>
        <v/>
      </c>
      <c r="BP159" s="200" t="str">
        <f t="shared" si="291"/>
        <v/>
      </c>
      <c r="BQ159" s="200" t="str">
        <f t="shared" si="291"/>
        <v/>
      </c>
      <c r="BR159" s="200" t="str">
        <f t="shared" si="291"/>
        <v/>
      </c>
      <c r="BS159" s="200" t="str">
        <f>IF(MIN(BI159:BR159)=0,"",MIN(BI159:BR159))</f>
        <v/>
      </c>
      <c r="BT159" s="17" t="s">
        <v>59</v>
      </c>
      <c r="BZ159" s="94"/>
      <c r="CA159" s="146"/>
      <c r="CB159" s="204" t="str">
        <f>IF(CB96="*",CB122,"")</f>
        <v/>
      </c>
      <c r="CC159" s="200" t="str">
        <f t="shared" ref="CC159:CK159" si="292">IF(CC96="*",CC122,"")</f>
        <v/>
      </c>
      <c r="CD159" s="200" t="str">
        <f t="shared" si="292"/>
        <v/>
      </c>
      <c r="CE159" s="200" t="str">
        <f t="shared" si="292"/>
        <v/>
      </c>
      <c r="CF159" s="200" t="str">
        <f t="shared" si="292"/>
        <v/>
      </c>
      <c r="CG159" s="200" t="str">
        <f t="shared" si="292"/>
        <v/>
      </c>
      <c r="CH159" s="200" t="str">
        <f t="shared" si="292"/>
        <v/>
      </c>
      <c r="CI159" s="200" t="str">
        <f t="shared" si="292"/>
        <v/>
      </c>
      <c r="CJ159" s="200" t="str">
        <f t="shared" si="292"/>
        <v/>
      </c>
      <c r="CK159" s="200" t="str">
        <f t="shared" si="292"/>
        <v/>
      </c>
      <c r="CL159" s="200" t="str">
        <f>IF(MIN(CB159:CK159)=0,"",MIN(CB159:CK159))</f>
        <v/>
      </c>
      <c r="CM159" s="17" t="s">
        <v>59</v>
      </c>
      <c r="CS159" s="94"/>
      <c r="CT159" s="146"/>
      <c r="CU159" s="204" t="str">
        <f>IF(CU96="*",CU122,"")</f>
        <v/>
      </c>
      <c r="CV159" s="200" t="str">
        <f t="shared" ref="CV159:DD159" si="293">IF(CV96="*",CV122,"")</f>
        <v/>
      </c>
      <c r="CW159" s="200" t="str">
        <f t="shared" si="293"/>
        <v/>
      </c>
      <c r="CX159" s="200" t="str">
        <f t="shared" si="293"/>
        <v/>
      </c>
      <c r="CY159" s="200" t="str">
        <f t="shared" si="293"/>
        <v/>
      </c>
      <c r="CZ159" s="200" t="str">
        <f t="shared" si="293"/>
        <v/>
      </c>
      <c r="DA159" s="200" t="str">
        <f t="shared" si="293"/>
        <v/>
      </c>
      <c r="DB159" s="200" t="str">
        <f t="shared" si="293"/>
        <v/>
      </c>
      <c r="DC159" s="200" t="str">
        <f t="shared" si="293"/>
        <v/>
      </c>
      <c r="DD159" s="200" t="str">
        <f t="shared" si="293"/>
        <v/>
      </c>
      <c r="DE159" s="200" t="str">
        <f>IF(MIN(CU159:DD159)=0,"",MIN(CU159:DD159))</f>
        <v/>
      </c>
      <c r="DF159" s="17" t="s">
        <v>59</v>
      </c>
    </row>
    <row r="160" spans="1:114" hidden="1">
      <c r="B160" s="94"/>
      <c r="C160" s="147"/>
      <c r="D160" s="205" t="e">
        <f>D159/FaceSheet!$E$21</f>
        <v>#VALUE!</v>
      </c>
      <c r="E160" s="205" t="e">
        <f>E159/FaceSheet!$E$21</f>
        <v>#VALUE!</v>
      </c>
      <c r="F160" s="205" t="e">
        <f>F159/FaceSheet!$E$21</f>
        <v>#VALUE!</v>
      </c>
      <c r="G160" s="205" t="e">
        <f>G159/FaceSheet!$E$21</f>
        <v>#VALUE!</v>
      </c>
      <c r="H160" s="205" t="e">
        <f>H159/FaceSheet!$E$21</f>
        <v>#VALUE!</v>
      </c>
      <c r="I160" s="205" t="e">
        <f>I159/FaceSheet!$E$21</f>
        <v>#VALUE!</v>
      </c>
      <c r="J160" s="205" t="e">
        <f>J159/FaceSheet!$E$21</f>
        <v>#VALUE!</v>
      </c>
      <c r="K160" s="205" t="e">
        <f>K159/FaceSheet!$E$21</f>
        <v>#VALUE!</v>
      </c>
      <c r="L160" s="205" t="e">
        <f>L159/FaceSheet!$E$21</f>
        <v>#VALUE!</v>
      </c>
      <c r="M160" s="205" t="e">
        <f>M159/FaceSheet!$E$21</f>
        <v>#VALUE!</v>
      </c>
      <c r="N160" s="205" t="e">
        <f>N159/FaceSheet!$E$21</f>
        <v>#VALUE!</v>
      </c>
      <c r="O160" s="17" t="s">
        <v>116</v>
      </c>
      <c r="U160" s="94"/>
      <c r="V160" s="147"/>
      <c r="W160" s="205" t="e">
        <f>W159/FaceSheet!$E$21</f>
        <v>#VALUE!</v>
      </c>
      <c r="X160" s="205" t="e">
        <f>X159/FaceSheet!$E$21</f>
        <v>#VALUE!</v>
      </c>
      <c r="Y160" s="205" t="e">
        <f>Y159/FaceSheet!$E$21</f>
        <v>#VALUE!</v>
      </c>
      <c r="Z160" s="205" t="e">
        <f>Z159/FaceSheet!$E$21</f>
        <v>#VALUE!</v>
      </c>
      <c r="AA160" s="205" t="e">
        <f>AA159/FaceSheet!$E$21</f>
        <v>#VALUE!</v>
      </c>
      <c r="AB160" s="205" t="e">
        <f>AB159/FaceSheet!$E$21</f>
        <v>#VALUE!</v>
      </c>
      <c r="AC160" s="205" t="e">
        <f>AC159/FaceSheet!$E$21</f>
        <v>#VALUE!</v>
      </c>
      <c r="AD160" s="205" t="e">
        <f>AD159/FaceSheet!$E$21</f>
        <v>#VALUE!</v>
      </c>
      <c r="AE160" s="205" t="e">
        <f>AE159/FaceSheet!$E$21</f>
        <v>#VALUE!</v>
      </c>
      <c r="AF160" s="205" t="e">
        <f>AF159/FaceSheet!$E$21</f>
        <v>#VALUE!</v>
      </c>
      <c r="AG160" s="205" t="e">
        <f>AG159/FaceSheet!$E$21</f>
        <v>#VALUE!</v>
      </c>
      <c r="AH160" s="17" t="s">
        <v>116</v>
      </c>
      <c r="AN160" s="94"/>
      <c r="AO160" s="147"/>
      <c r="AP160" s="205" t="e">
        <f>AP159/FaceSheet!$E$21</f>
        <v>#VALUE!</v>
      </c>
      <c r="AQ160" s="205" t="e">
        <f>AQ159/FaceSheet!$E$21</f>
        <v>#VALUE!</v>
      </c>
      <c r="AR160" s="205" t="e">
        <f>AR159/FaceSheet!$E$21</f>
        <v>#VALUE!</v>
      </c>
      <c r="AS160" s="205" t="e">
        <f>AS159/FaceSheet!$E$21</f>
        <v>#VALUE!</v>
      </c>
      <c r="AT160" s="205" t="e">
        <f>AT159/FaceSheet!$E$21</f>
        <v>#VALUE!</v>
      </c>
      <c r="AU160" s="205" t="e">
        <f>AU159/FaceSheet!$E$21</f>
        <v>#VALUE!</v>
      </c>
      <c r="AV160" s="205" t="e">
        <f>AV159/FaceSheet!$E$21</f>
        <v>#VALUE!</v>
      </c>
      <c r="AW160" s="205" t="e">
        <f>AW159/FaceSheet!$E$21</f>
        <v>#VALUE!</v>
      </c>
      <c r="AX160" s="205" t="e">
        <f>AX159/FaceSheet!$E$21</f>
        <v>#VALUE!</v>
      </c>
      <c r="AY160" s="205" t="e">
        <f>AY159/FaceSheet!$E$21</f>
        <v>#VALUE!</v>
      </c>
      <c r="AZ160" s="205" t="e">
        <f>AZ159/FaceSheet!$E$21</f>
        <v>#VALUE!</v>
      </c>
      <c r="BA160" s="17" t="s">
        <v>116</v>
      </c>
      <c r="BG160" s="94"/>
      <c r="BH160" s="147"/>
      <c r="BI160" s="205" t="e">
        <f>BI159/FaceSheet!$E$21</f>
        <v>#VALUE!</v>
      </c>
      <c r="BJ160" s="205" t="e">
        <f>BJ159/FaceSheet!$E$21</f>
        <v>#VALUE!</v>
      </c>
      <c r="BK160" s="205" t="e">
        <f>BK159/FaceSheet!$E$21</f>
        <v>#VALUE!</v>
      </c>
      <c r="BL160" s="205" t="e">
        <f>BL159/FaceSheet!$E$21</f>
        <v>#VALUE!</v>
      </c>
      <c r="BM160" s="205" t="e">
        <f>BM159/FaceSheet!$E$21</f>
        <v>#VALUE!</v>
      </c>
      <c r="BN160" s="205" t="e">
        <f>BN159/FaceSheet!$E$21</f>
        <v>#VALUE!</v>
      </c>
      <c r="BO160" s="205" t="e">
        <f>BO159/FaceSheet!$E$21</f>
        <v>#VALUE!</v>
      </c>
      <c r="BP160" s="205" t="e">
        <f>BP159/FaceSheet!$E$21</f>
        <v>#VALUE!</v>
      </c>
      <c r="BQ160" s="205" t="e">
        <f>BQ159/FaceSheet!$E$21</f>
        <v>#VALUE!</v>
      </c>
      <c r="BR160" s="205" t="e">
        <f>BR159/FaceSheet!$E$21</f>
        <v>#VALUE!</v>
      </c>
      <c r="BS160" s="205" t="e">
        <f>BS159/FaceSheet!$E$21</f>
        <v>#VALUE!</v>
      </c>
      <c r="BT160" s="17" t="s">
        <v>116</v>
      </c>
      <c r="BZ160" s="94"/>
      <c r="CA160" s="147"/>
      <c r="CB160" s="205" t="e">
        <f>CB159/FaceSheet!$E$21</f>
        <v>#VALUE!</v>
      </c>
      <c r="CC160" s="205" t="e">
        <f>CC159/FaceSheet!$E$21</f>
        <v>#VALUE!</v>
      </c>
      <c r="CD160" s="205" t="e">
        <f>CD159/FaceSheet!$E$21</f>
        <v>#VALUE!</v>
      </c>
      <c r="CE160" s="205" t="e">
        <f>CE159/FaceSheet!$E$21</f>
        <v>#VALUE!</v>
      </c>
      <c r="CF160" s="205" t="e">
        <f>CF159/FaceSheet!$E$21</f>
        <v>#VALUE!</v>
      </c>
      <c r="CG160" s="205" t="e">
        <f>CG159/FaceSheet!$E$21</f>
        <v>#VALUE!</v>
      </c>
      <c r="CH160" s="205" t="e">
        <f>CH159/FaceSheet!$E$21</f>
        <v>#VALUE!</v>
      </c>
      <c r="CI160" s="205" t="e">
        <f>CI159/FaceSheet!$E$21</f>
        <v>#VALUE!</v>
      </c>
      <c r="CJ160" s="205" t="e">
        <f>CJ159/FaceSheet!$E$21</f>
        <v>#VALUE!</v>
      </c>
      <c r="CK160" s="205" t="e">
        <f>CK159/FaceSheet!$E$21</f>
        <v>#VALUE!</v>
      </c>
      <c r="CL160" s="205" t="e">
        <f>CL159/FaceSheet!$E$21</f>
        <v>#VALUE!</v>
      </c>
      <c r="CM160" s="17" t="s">
        <v>116</v>
      </c>
      <c r="CS160" s="94"/>
      <c r="CT160" s="147"/>
      <c r="CU160" s="205" t="e">
        <f>CU159/FaceSheet!$E$21</f>
        <v>#VALUE!</v>
      </c>
      <c r="CV160" s="205" t="e">
        <f>CV159/FaceSheet!$E$21</f>
        <v>#VALUE!</v>
      </c>
      <c r="CW160" s="205" t="e">
        <f>CW159/FaceSheet!$E$21</f>
        <v>#VALUE!</v>
      </c>
      <c r="CX160" s="205" t="e">
        <f>CX159/FaceSheet!$E$21</f>
        <v>#VALUE!</v>
      </c>
      <c r="CY160" s="205" t="e">
        <f>CY159/FaceSheet!$E$21</f>
        <v>#VALUE!</v>
      </c>
      <c r="CZ160" s="205" t="e">
        <f>CZ159/FaceSheet!$E$21</f>
        <v>#VALUE!</v>
      </c>
      <c r="DA160" s="205" t="e">
        <f>DA159/FaceSheet!$E$21</f>
        <v>#VALUE!</v>
      </c>
      <c r="DB160" s="205" t="e">
        <f>DB159/FaceSheet!$E$21</f>
        <v>#VALUE!</v>
      </c>
      <c r="DC160" s="205" t="e">
        <f>DC159/FaceSheet!$E$21</f>
        <v>#VALUE!</v>
      </c>
      <c r="DD160" s="205" t="e">
        <f>DD159/FaceSheet!$E$21</f>
        <v>#VALUE!</v>
      </c>
      <c r="DE160" s="205" t="e">
        <f>DE159/FaceSheet!$E$21</f>
        <v>#VALUE!</v>
      </c>
      <c r="DF160" s="17" t="s">
        <v>116</v>
      </c>
    </row>
    <row r="161" spans="1:112" hidden="1">
      <c r="A161" s="17" t="s">
        <v>112</v>
      </c>
      <c r="B161" s="94"/>
      <c r="C161" s="149"/>
      <c r="D161" s="150"/>
      <c r="E161" s="150"/>
      <c r="F161" s="151"/>
      <c r="G161" s="151"/>
      <c r="H161" s="94"/>
      <c r="I161" s="149"/>
      <c r="J161" s="150"/>
      <c r="K161" s="150"/>
      <c r="L161" s="151"/>
      <c r="M161" s="151"/>
      <c r="T161" s="17" t="s">
        <v>112</v>
      </c>
      <c r="U161" s="94"/>
      <c r="V161" s="149"/>
      <c r="W161" s="150"/>
      <c r="X161" s="150"/>
      <c r="Y161" s="151"/>
      <c r="Z161" s="151"/>
      <c r="AA161" s="94"/>
      <c r="AB161" s="149"/>
      <c r="AC161" s="150"/>
      <c r="AD161" s="150"/>
      <c r="AE161" s="151"/>
      <c r="AF161" s="151"/>
      <c r="AM161" s="17" t="s">
        <v>112</v>
      </c>
      <c r="AN161" s="94"/>
      <c r="AO161" s="149"/>
      <c r="AP161" s="150"/>
      <c r="AQ161" s="150"/>
      <c r="AR161" s="151"/>
      <c r="AS161" s="151"/>
      <c r="AT161" s="94"/>
      <c r="AU161" s="149"/>
      <c r="AV161" s="150"/>
      <c r="AW161" s="150"/>
      <c r="AX161" s="151"/>
      <c r="AY161" s="151"/>
      <c r="BF161" s="17" t="s">
        <v>112</v>
      </c>
      <c r="BG161" s="94"/>
      <c r="BH161" s="149"/>
      <c r="BI161" s="150"/>
      <c r="BJ161" s="150"/>
      <c r="BK161" s="151"/>
      <c r="BL161" s="151"/>
      <c r="BM161" s="94"/>
      <c r="BN161" s="149"/>
      <c r="BO161" s="150"/>
      <c r="BP161" s="150"/>
      <c r="BQ161" s="151"/>
      <c r="BR161" s="151"/>
      <c r="BY161" s="17" t="s">
        <v>112</v>
      </c>
      <c r="BZ161" s="94"/>
      <c r="CA161" s="149"/>
      <c r="CB161" s="150"/>
      <c r="CC161" s="150"/>
      <c r="CD161" s="151"/>
      <c r="CE161" s="151"/>
      <c r="CF161" s="94"/>
      <c r="CG161" s="149"/>
      <c r="CH161" s="150"/>
      <c r="CI161" s="150"/>
      <c r="CJ161" s="151"/>
      <c r="CK161" s="151"/>
      <c r="CR161" s="17" t="s">
        <v>112</v>
      </c>
      <c r="CS161" s="94"/>
      <c r="CT161" s="149"/>
      <c r="CU161" s="150"/>
      <c r="CV161" s="150"/>
      <c r="CW161" s="151"/>
      <c r="CX161" s="151"/>
      <c r="CY161" s="94"/>
      <c r="CZ161" s="149"/>
      <c r="DA161" s="150"/>
      <c r="DB161" s="150"/>
      <c r="DC161" s="151"/>
      <c r="DD161" s="151"/>
    </row>
    <row r="162" spans="1:112" hidden="1">
      <c r="B162" s="86"/>
      <c r="C162" s="86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 t="s">
        <v>88</v>
      </c>
      <c r="U162" s="86"/>
      <c r="V162" s="86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 t="s">
        <v>88</v>
      </c>
      <c r="AN162" s="86"/>
      <c r="AO162" s="86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 t="s">
        <v>88</v>
      </c>
      <c r="BG162" s="86"/>
      <c r="BH162" s="86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 t="s">
        <v>88</v>
      </c>
      <c r="BZ162" s="86"/>
      <c r="CA162" s="86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 t="s">
        <v>88</v>
      </c>
      <c r="CS162" s="86"/>
      <c r="CT162" s="86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3" t="s">
        <v>88</v>
      </c>
    </row>
    <row r="163" spans="1:112" hidden="1">
      <c r="B163" s="86"/>
      <c r="C163" s="86"/>
      <c r="D163" s="193" t="e">
        <f>IF(D74&lt;0.05,"",IF(D109&lt;=30,1,-1))</f>
        <v>#VALUE!</v>
      </c>
      <c r="E163" s="193" t="e">
        <f t="shared" ref="E163:M163" si="294">IF(E74&lt;0.05,"",IF(E109&lt;=30,1,-1))</f>
        <v>#VALUE!</v>
      </c>
      <c r="F163" s="193" t="e">
        <f t="shared" si="294"/>
        <v>#VALUE!</v>
      </c>
      <c r="G163" s="193" t="e">
        <f t="shared" si="294"/>
        <v>#VALUE!</v>
      </c>
      <c r="H163" s="193" t="e">
        <f t="shared" si="294"/>
        <v>#VALUE!</v>
      </c>
      <c r="I163" s="193" t="e">
        <f t="shared" si="294"/>
        <v>#VALUE!</v>
      </c>
      <c r="J163" s="193" t="e">
        <f t="shared" si="294"/>
        <v>#VALUE!</v>
      </c>
      <c r="K163" s="193" t="e">
        <f t="shared" si="294"/>
        <v>#VALUE!</v>
      </c>
      <c r="L163" s="193" t="e">
        <f t="shared" si="294"/>
        <v>#VALUE!</v>
      </c>
      <c r="M163" s="193" t="e">
        <f t="shared" si="294"/>
        <v>#VALUE!</v>
      </c>
      <c r="N163" s="193"/>
      <c r="O163" s="193" t="s">
        <v>105</v>
      </c>
      <c r="U163" s="86"/>
      <c r="V163" s="86"/>
      <c r="W163" s="193" t="e">
        <f>IF(W74&lt;0.05,"",IF(W109&lt;=30,1,-1))</f>
        <v>#VALUE!</v>
      </c>
      <c r="X163" s="193" t="e">
        <f t="shared" ref="X163:AF163" si="295">IF(X74&lt;0.05,"",IF(X109&lt;=30,1,-1))</f>
        <v>#VALUE!</v>
      </c>
      <c r="Y163" s="193" t="e">
        <f t="shared" si="295"/>
        <v>#VALUE!</v>
      </c>
      <c r="Z163" s="193" t="e">
        <f t="shared" si="295"/>
        <v>#VALUE!</v>
      </c>
      <c r="AA163" s="193" t="e">
        <f t="shared" si="295"/>
        <v>#VALUE!</v>
      </c>
      <c r="AB163" s="193" t="e">
        <f t="shared" si="295"/>
        <v>#VALUE!</v>
      </c>
      <c r="AC163" s="193" t="e">
        <f t="shared" si="295"/>
        <v>#VALUE!</v>
      </c>
      <c r="AD163" s="193" t="e">
        <f t="shared" si="295"/>
        <v>#VALUE!</v>
      </c>
      <c r="AE163" s="193" t="e">
        <f t="shared" si="295"/>
        <v>#VALUE!</v>
      </c>
      <c r="AF163" s="193" t="e">
        <f t="shared" si="295"/>
        <v>#VALUE!</v>
      </c>
      <c r="AG163" s="193"/>
      <c r="AH163" s="193" t="s">
        <v>105</v>
      </c>
      <c r="AN163" s="86"/>
      <c r="AO163" s="86"/>
      <c r="AP163" s="193" t="e">
        <f>IF(AP74&lt;0.05,"",IF(AP109&lt;=30,1,-1))</f>
        <v>#VALUE!</v>
      </c>
      <c r="AQ163" s="193" t="e">
        <f t="shared" ref="AQ163:AY163" si="296">IF(AQ74&lt;0.05,"",IF(AQ109&lt;=30,1,-1))</f>
        <v>#VALUE!</v>
      </c>
      <c r="AR163" s="193" t="e">
        <f t="shared" si="296"/>
        <v>#VALUE!</v>
      </c>
      <c r="AS163" s="193" t="e">
        <f t="shared" si="296"/>
        <v>#VALUE!</v>
      </c>
      <c r="AT163" s="193" t="e">
        <f t="shared" si="296"/>
        <v>#VALUE!</v>
      </c>
      <c r="AU163" s="193" t="e">
        <f t="shared" si="296"/>
        <v>#VALUE!</v>
      </c>
      <c r="AV163" s="193" t="e">
        <f t="shared" si="296"/>
        <v>#VALUE!</v>
      </c>
      <c r="AW163" s="193" t="e">
        <f t="shared" si="296"/>
        <v>#VALUE!</v>
      </c>
      <c r="AX163" s="193" t="e">
        <f t="shared" si="296"/>
        <v>#VALUE!</v>
      </c>
      <c r="AY163" s="193" t="e">
        <f t="shared" si="296"/>
        <v>#VALUE!</v>
      </c>
      <c r="AZ163" s="193"/>
      <c r="BA163" s="193" t="s">
        <v>105</v>
      </c>
      <c r="BG163" s="86"/>
      <c r="BH163" s="86"/>
      <c r="BI163" s="193" t="e">
        <f>IF(BI74&lt;0.05,"",IF(BI109&lt;=30,1,-1))</f>
        <v>#VALUE!</v>
      </c>
      <c r="BJ163" s="193" t="e">
        <f t="shared" ref="BJ163:BR163" si="297">IF(BJ74&lt;0.05,"",IF(BJ109&lt;=30,1,-1))</f>
        <v>#VALUE!</v>
      </c>
      <c r="BK163" s="193" t="e">
        <f t="shared" si="297"/>
        <v>#VALUE!</v>
      </c>
      <c r="BL163" s="193" t="e">
        <f t="shared" si="297"/>
        <v>#VALUE!</v>
      </c>
      <c r="BM163" s="193" t="e">
        <f t="shared" si="297"/>
        <v>#VALUE!</v>
      </c>
      <c r="BN163" s="193" t="e">
        <f t="shared" si="297"/>
        <v>#VALUE!</v>
      </c>
      <c r="BO163" s="193" t="e">
        <f t="shared" si="297"/>
        <v>#VALUE!</v>
      </c>
      <c r="BP163" s="193" t="e">
        <f t="shared" si="297"/>
        <v>#VALUE!</v>
      </c>
      <c r="BQ163" s="193" t="e">
        <f t="shared" si="297"/>
        <v>#VALUE!</v>
      </c>
      <c r="BR163" s="193" t="e">
        <f t="shared" si="297"/>
        <v>#VALUE!</v>
      </c>
      <c r="BS163" s="193"/>
      <c r="BT163" s="193" t="s">
        <v>105</v>
      </c>
      <c r="BZ163" s="86"/>
      <c r="CA163" s="86"/>
      <c r="CB163" s="193" t="e">
        <f>IF(CB74&lt;0.05,"",IF(CB109&lt;=30,1,-1))</f>
        <v>#VALUE!</v>
      </c>
      <c r="CC163" s="193" t="e">
        <f t="shared" ref="CC163:CK163" si="298">IF(CC74&lt;0.05,"",IF(CC109&lt;=30,1,-1))</f>
        <v>#VALUE!</v>
      </c>
      <c r="CD163" s="193" t="e">
        <f t="shared" si="298"/>
        <v>#VALUE!</v>
      </c>
      <c r="CE163" s="193" t="e">
        <f t="shared" si="298"/>
        <v>#VALUE!</v>
      </c>
      <c r="CF163" s="193" t="e">
        <f t="shared" si="298"/>
        <v>#VALUE!</v>
      </c>
      <c r="CG163" s="193" t="e">
        <f t="shared" si="298"/>
        <v>#VALUE!</v>
      </c>
      <c r="CH163" s="193" t="e">
        <f t="shared" si="298"/>
        <v>#VALUE!</v>
      </c>
      <c r="CI163" s="193" t="e">
        <f t="shared" si="298"/>
        <v>#VALUE!</v>
      </c>
      <c r="CJ163" s="193" t="e">
        <f t="shared" si="298"/>
        <v>#VALUE!</v>
      </c>
      <c r="CK163" s="193" t="e">
        <f t="shared" si="298"/>
        <v>#VALUE!</v>
      </c>
      <c r="CL163" s="193"/>
      <c r="CM163" s="193" t="s">
        <v>105</v>
      </c>
      <c r="CS163" s="86"/>
      <c r="CT163" s="86"/>
      <c r="CU163" s="193" t="e">
        <f>IF(CU74&lt;0.05,"",IF(CU109&lt;=30,1,-1))</f>
        <v>#VALUE!</v>
      </c>
      <c r="CV163" s="193" t="e">
        <f t="shared" ref="CV163:DD163" si="299">IF(CV74&lt;0.05,"",IF(CV109&lt;=30,1,-1))</f>
        <v>#VALUE!</v>
      </c>
      <c r="CW163" s="193" t="e">
        <f t="shared" si="299"/>
        <v>#VALUE!</v>
      </c>
      <c r="CX163" s="193" t="e">
        <f t="shared" si="299"/>
        <v>#VALUE!</v>
      </c>
      <c r="CY163" s="193" t="e">
        <f t="shared" si="299"/>
        <v>#VALUE!</v>
      </c>
      <c r="CZ163" s="193" t="e">
        <f t="shared" si="299"/>
        <v>#VALUE!</v>
      </c>
      <c r="DA163" s="193" t="e">
        <f t="shared" si="299"/>
        <v>#VALUE!</v>
      </c>
      <c r="DB163" s="193" t="e">
        <f t="shared" si="299"/>
        <v>#VALUE!</v>
      </c>
      <c r="DC163" s="193" t="e">
        <f t="shared" si="299"/>
        <v>#VALUE!</v>
      </c>
      <c r="DD163" s="193" t="e">
        <f t="shared" si="299"/>
        <v>#VALUE!</v>
      </c>
      <c r="DE163" s="193"/>
      <c r="DF163" s="193" t="s">
        <v>105</v>
      </c>
    </row>
    <row r="164" spans="1:112" hidden="1">
      <c r="B164" s="86"/>
      <c r="C164" s="86"/>
      <c r="D164" s="193" t="e">
        <f>IF(D163="","",D163+E163)</f>
        <v>#VALUE!</v>
      </c>
      <c r="E164" s="193" t="e">
        <f t="shared" ref="E164:M164" si="300">E163+F163</f>
        <v>#VALUE!</v>
      </c>
      <c r="F164" s="193" t="e">
        <f t="shared" si="300"/>
        <v>#VALUE!</v>
      </c>
      <c r="G164" s="193" t="e">
        <f t="shared" si="300"/>
        <v>#VALUE!</v>
      </c>
      <c r="H164" s="193" t="e">
        <f t="shared" si="300"/>
        <v>#VALUE!</v>
      </c>
      <c r="I164" s="193" t="e">
        <f t="shared" si="300"/>
        <v>#VALUE!</v>
      </c>
      <c r="J164" s="193" t="e">
        <f t="shared" si="300"/>
        <v>#VALUE!</v>
      </c>
      <c r="K164" s="193" t="e">
        <f t="shared" si="300"/>
        <v>#VALUE!</v>
      </c>
      <c r="L164" s="193" t="e">
        <f t="shared" si="300"/>
        <v>#VALUE!</v>
      </c>
      <c r="M164" s="193" t="e">
        <f t="shared" si="300"/>
        <v>#VALUE!</v>
      </c>
      <c r="N164" s="193"/>
      <c r="O164" s="193" t="s">
        <v>87</v>
      </c>
      <c r="U164" s="86"/>
      <c r="V164" s="86"/>
      <c r="W164" s="193" t="e">
        <f>IF(W163="","",W163+X163)</f>
        <v>#VALUE!</v>
      </c>
      <c r="X164" s="193" t="e">
        <f t="shared" ref="X164:AF164" si="301">X163+Y163</f>
        <v>#VALUE!</v>
      </c>
      <c r="Y164" s="193" t="e">
        <f t="shared" si="301"/>
        <v>#VALUE!</v>
      </c>
      <c r="Z164" s="193" t="e">
        <f t="shared" si="301"/>
        <v>#VALUE!</v>
      </c>
      <c r="AA164" s="193" t="e">
        <f t="shared" si="301"/>
        <v>#VALUE!</v>
      </c>
      <c r="AB164" s="193" t="e">
        <f t="shared" si="301"/>
        <v>#VALUE!</v>
      </c>
      <c r="AC164" s="193" t="e">
        <f t="shared" si="301"/>
        <v>#VALUE!</v>
      </c>
      <c r="AD164" s="193" t="e">
        <f t="shared" si="301"/>
        <v>#VALUE!</v>
      </c>
      <c r="AE164" s="193" t="e">
        <f t="shared" si="301"/>
        <v>#VALUE!</v>
      </c>
      <c r="AF164" s="193" t="e">
        <f t="shared" si="301"/>
        <v>#VALUE!</v>
      </c>
      <c r="AG164" s="193"/>
      <c r="AH164" s="193" t="s">
        <v>87</v>
      </c>
      <c r="AN164" s="86"/>
      <c r="AO164" s="86"/>
      <c r="AP164" s="193" t="e">
        <f>IF(AP163="","",AP163+AQ163)</f>
        <v>#VALUE!</v>
      </c>
      <c r="AQ164" s="193" t="e">
        <f t="shared" ref="AQ164:AY164" si="302">AQ163+AR163</f>
        <v>#VALUE!</v>
      </c>
      <c r="AR164" s="193" t="e">
        <f t="shared" si="302"/>
        <v>#VALUE!</v>
      </c>
      <c r="AS164" s="193" t="e">
        <f t="shared" si="302"/>
        <v>#VALUE!</v>
      </c>
      <c r="AT164" s="193" t="e">
        <f t="shared" si="302"/>
        <v>#VALUE!</v>
      </c>
      <c r="AU164" s="193" t="e">
        <f t="shared" si="302"/>
        <v>#VALUE!</v>
      </c>
      <c r="AV164" s="193" t="e">
        <f t="shared" si="302"/>
        <v>#VALUE!</v>
      </c>
      <c r="AW164" s="193" t="e">
        <f t="shared" si="302"/>
        <v>#VALUE!</v>
      </c>
      <c r="AX164" s="193" t="e">
        <f t="shared" si="302"/>
        <v>#VALUE!</v>
      </c>
      <c r="AY164" s="193" t="e">
        <f t="shared" si="302"/>
        <v>#VALUE!</v>
      </c>
      <c r="AZ164" s="193"/>
      <c r="BA164" s="193" t="s">
        <v>87</v>
      </c>
      <c r="BG164" s="86"/>
      <c r="BH164" s="86"/>
      <c r="BI164" s="193" t="e">
        <f>IF(BI163="","",BI163+BJ163)</f>
        <v>#VALUE!</v>
      </c>
      <c r="BJ164" s="193" t="e">
        <f t="shared" ref="BJ164:BR164" si="303">BJ163+BK163</f>
        <v>#VALUE!</v>
      </c>
      <c r="BK164" s="193" t="e">
        <f t="shared" si="303"/>
        <v>#VALUE!</v>
      </c>
      <c r="BL164" s="193" t="e">
        <f t="shared" si="303"/>
        <v>#VALUE!</v>
      </c>
      <c r="BM164" s="193" t="e">
        <f t="shared" si="303"/>
        <v>#VALUE!</v>
      </c>
      <c r="BN164" s="193" t="e">
        <f t="shared" si="303"/>
        <v>#VALUE!</v>
      </c>
      <c r="BO164" s="193" t="e">
        <f t="shared" si="303"/>
        <v>#VALUE!</v>
      </c>
      <c r="BP164" s="193" t="e">
        <f t="shared" si="303"/>
        <v>#VALUE!</v>
      </c>
      <c r="BQ164" s="193" t="e">
        <f t="shared" si="303"/>
        <v>#VALUE!</v>
      </c>
      <c r="BR164" s="193" t="e">
        <f t="shared" si="303"/>
        <v>#VALUE!</v>
      </c>
      <c r="BS164" s="193"/>
      <c r="BT164" s="193" t="s">
        <v>87</v>
      </c>
      <c r="BZ164" s="86"/>
      <c r="CA164" s="86"/>
      <c r="CB164" s="193" t="e">
        <f>IF(CB163="","",CB163+CC163)</f>
        <v>#VALUE!</v>
      </c>
      <c r="CC164" s="193" t="e">
        <f t="shared" ref="CC164:CK164" si="304">CC163+CD163</f>
        <v>#VALUE!</v>
      </c>
      <c r="CD164" s="193" t="e">
        <f t="shared" si="304"/>
        <v>#VALUE!</v>
      </c>
      <c r="CE164" s="193" t="e">
        <f t="shared" si="304"/>
        <v>#VALUE!</v>
      </c>
      <c r="CF164" s="193" t="e">
        <f t="shared" si="304"/>
        <v>#VALUE!</v>
      </c>
      <c r="CG164" s="193" t="e">
        <f t="shared" si="304"/>
        <v>#VALUE!</v>
      </c>
      <c r="CH164" s="193" t="e">
        <f t="shared" si="304"/>
        <v>#VALUE!</v>
      </c>
      <c r="CI164" s="193" t="e">
        <f t="shared" si="304"/>
        <v>#VALUE!</v>
      </c>
      <c r="CJ164" s="193" t="e">
        <f t="shared" si="304"/>
        <v>#VALUE!</v>
      </c>
      <c r="CK164" s="193" t="e">
        <f t="shared" si="304"/>
        <v>#VALUE!</v>
      </c>
      <c r="CL164" s="193"/>
      <c r="CM164" s="193" t="s">
        <v>87</v>
      </c>
      <c r="CS164" s="86"/>
      <c r="CT164" s="86"/>
      <c r="CU164" s="193" t="e">
        <f>IF(CU163="","",CU163+CV163)</f>
        <v>#VALUE!</v>
      </c>
      <c r="CV164" s="193" t="e">
        <f t="shared" ref="CV164:DD164" si="305">CV163+CW163</f>
        <v>#VALUE!</v>
      </c>
      <c r="CW164" s="193" t="e">
        <f t="shared" si="305"/>
        <v>#VALUE!</v>
      </c>
      <c r="CX164" s="193" t="e">
        <f t="shared" si="305"/>
        <v>#VALUE!</v>
      </c>
      <c r="CY164" s="193" t="e">
        <f t="shared" si="305"/>
        <v>#VALUE!</v>
      </c>
      <c r="CZ164" s="193" t="e">
        <f t="shared" si="305"/>
        <v>#VALUE!</v>
      </c>
      <c r="DA164" s="193" t="e">
        <f t="shared" si="305"/>
        <v>#VALUE!</v>
      </c>
      <c r="DB164" s="193" t="e">
        <f t="shared" si="305"/>
        <v>#VALUE!</v>
      </c>
      <c r="DC164" s="193" t="e">
        <f t="shared" si="305"/>
        <v>#VALUE!</v>
      </c>
      <c r="DD164" s="193" t="e">
        <f t="shared" si="305"/>
        <v>#VALUE!</v>
      </c>
      <c r="DE164" s="193"/>
      <c r="DF164" s="193" t="s">
        <v>87</v>
      </c>
    </row>
    <row r="165" spans="1:112" hidden="1">
      <c r="B165" s="86"/>
      <c r="C165" s="86"/>
      <c r="D165" s="197" t="e">
        <f>IF(AND(D163=1,D164=0),D101,"")</f>
        <v>#VALUE!</v>
      </c>
      <c r="E165" s="197" t="e">
        <f t="shared" ref="E165:M165" si="306">IF(AND(E163=1,E164=0),E101,"")</f>
        <v>#VALUE!</v>
      </c>
      <c r="F165" s="197" t="e">
        <f t="shared" si="306"/>
        <v>#VALUE!</v>
      </c>
      <c r="G165" s="197" t="e">
        <f t="shared" si="306"/>
        <v>#VALUE!</v>
      </c>
      <c r="H165" s="197" t="e">
        <f t="shared" si="306"/>
        <v>#VALUE!</v>
      </c>
      <c r="I165" s="197" t="e">
        <f t="shared" si="306"/>
        <v>#VALUE!</v>
      </c>
      <c r="J165" s="197" t="e">
        <f t="shared" si="306"/>
        <v>#VALUE!</v>
      </c>
      <c r="K165" s="197" t="e">
        <f t="shared" si="306"/>
        <v>#VALUE!</v>
      </c>
      <c r="L165" s="197" t="e">
        <f t="shared" si="306"/>
        <v>#VALUE!</v>
      </c>
      <c r="M165" s="197" t="e">
        <f t="shared" si="306"/>
        <v>#VALUE!</v>
      </c>
      <c r="N165" s="193"/>
      <c r="O165" s="193" t="s">
        <v>106</v>
      </c>
      <c r="U165" s="86"/>
      <c r="V165" s="86"/>
      <c r="W165" s="197" t="e">
        <f>IF(AND(W163=1,W164=0),W101,"")</f>
        <v>#VALUE!</v>
      </c>
      <c r="X165" s="197" t="e">
        <f t="shared" ref="X165:AF165" si="307">IF(AND(X163=1,X164=0),X101,"")</f>
        <v>#VALUE!</v>
      </c>
      <c r="Y165" s="197" t="e">
        <f t="shared" si="307"/>
        <v>#VALUE!</v>
      </c>
      <c r="Z165" s="197" t="e">
        <f t="shared" si="307"/>
        <v>#VALUE!</v>
      </c>
      <c r="AA165" s="197" t="e">
        <f t="shared" si="307"/>
        <v>#VALUE!</v>
      </c>
      <c r="AB165" s="197" t="e">
        <f t="shared" si="307"/>
        <v>#VALUE!</v>
      </c>
      <c r="AC165" s="197" t="e">
        <f t="shared" si="307"/>
        <v>#VALUE!</v>
      </c>
      <c r="AD165" s="197" t="e">
        <f t="shared" si="307"/>
        <v>#VALUE!</v>
      </c>
      <c r="AE165" s="197" t="e">
        <f t="shared" si="307"/>
        <v>#VALUE!</v>
      </c>
      <c r="AF165" s="197" t="e">
        <f t="shared" si="307"/>
        <v>#VALUE!</v>
      </c>
      <c r="AG165" s="193"/>
      <c r="AH165" s="193" t="s">
        <v>106</v>
      </c>
      <c r="AN165" s="86"/>
      <c r="AO165" s="86"/>
      <c r="AP165" s="197" t="e">
        <f>IF(AND(AP163=1,AP164=0),AP101,"")</f>
        <v>#VALUE!</v>
      </c>
      <c r="AQ165" s="197" t="e">
        <f t="shared" ref="AQ165:AY165" si="308">IF(AND(AQ163=1,AQ164=0),AQ101,"")</f>
        <v>#VALUE!</v>
      </c>
      <c r="AR165" s="197" t="e">
        <f t="shared" si="308"/>
        <v>#VALUE!</v>
      </c>
      <c r="AS165" s="197" t="e">
        <f t="shared" si="308"/>
        <v>#VALUE!</v>
      </c>
      <c r="AT165" s="197" t="e">
        <f t="shared" si="308"/>
        <v>#VALUE!</v>
      </c>
      <c r="AU165" s="197" t="e">
        <f t="shared" si="308"/>
        <v>#VALUE!</v>
      </c>
      <c r="AV165" s="197" t="e">
        <f t="shared" si="308"/>
        <v>#VALUE!</v>
      </c>
      <c r="AW165" s="197" t="e">
        <f t="shared" si="308"/>
        <v>#VALUE!</v>
      </c>
      <c r="AX165" s="197" t="e">
        <f t="shared" si="308"/>
        <v>#VALUE!</v>
      </c>
      <c r="AY165" s="197" t="e">
        <f t="shared" si="308"/>
        <v>#VALUE!</v>
      </c>
      <c r="AZ165" s="193"/>
      <c r="BA165" s="193" t="s">
        <v>106</v>
      </c>
      <c r="BG165" s="86"/>
      <c r="BH165" s="86"/>
      <c r="BI165" s="197" t="e">
        <f>IF(AND(BI163=1,BI164=0),BI101,"")</f>
        <v>#VALUE!</v>
      </c>
      <c r="BJ165" s="197" t="e">
        <f t="shared" ref="BJ165:BR165" si="309">IF(AND(BJ163=1,BJ164=0),BJ101,"")</f>
        <v>#VALUE!</v>
      </c>
      <c r="BK165" s="197" t="e">
        <f t="shared" si="309"/>
        <v>#VALUE!</v>
      </c>
      <c r="BL165" s="197" t="e">
        <f t="shared" si="309"/>
        <v>#VALUE!</v>
      </c>
      <c r="BM165" s="197" t="e">
        <f t="shared" si="309"/>
        <v>#VALUE!</v>
      </c>
      <c r="BN165" s="197" t="e">
        <f t="shared" si="309"/>
        <v>#VALUE!</v>
      </c>
      <c r="BO165" s="197" t="e">
        <f t="shared" si="309"/>
        <v>#VALUE!</v>
      </c>
      <c r="BP165" s="197" t="e">
        <f t="shared" si="309"/>
        <v>#VALUE!</v>
      </c>
      <c r="BQ165" s="197" t="e">
        <f t="shared" si="309"/>
        <v>#VALUE!</v>
      </c>
      <c r="BR165" s="197" t="e">
        <f t="shared" si="309"/>
        <v>#VALUE!</v>
      </c>
      <c r="BS165" s="193"/>
      <c r="BT165" s="193" t="s">
        <v>106</v>
      </c>
      <c r="BZ165" s="86"/>
      <c r="CA165" s="86"/>
      <c r="CB165" s="197" t="e">
        <f>IF(AND(CB163=1,CB164=0),CB101,"")</f>
        <v>#VALUE!</v>
      </c>
      <c r="CC165" s="197" t="e">
        <f t="shared" ref="CC165:CK165" si="310">IF(AND(CC163=1,CC164=0),CC101,"")</f>
        <v>#VALUE!</v>
      </c>
      <c r="CD165" s="197" t="e">
        <f t="shared" si="310"/>
        <v>#VALUE!</v>
      </c>
      <c r="CE165" s="197" t="e">
        <f t="shared" si="310"/>
        <v>#VALUE!</v>
      </c>
      <c r="CF165" s="197" t="e">
        <f t="shared" si="310"/>
        <v>#VALUE!</v>
      </c>
      <c r="CG165" s="197" t="e">
        <f t="shared" si="310"/>
        <v>#VALUE!</v>
      </c>
      <c r="CH165" s="197" t="e">
        <f t="shared" si="310"/>
        <v>#VALUE!</v>
      </c>
      <c r="CI165" s="197" t="e">
        <f t="shared" si="310"/>
        <v>#VALUE!</v>
      </c>
      <c r="CJ165" s="197" t="e">
        <f t="shared" si="310"/>
        <v>#VALUE!</v>
      </c>
      <c r="CK165" s="197" t="e">
        <f t="shared" si="310"/>
        <v>#VALUE!</v>
      </c>
      <c r="CL165" s="193"/>
      <c r="CM165" s="193" t="s">
        <v>106</v>
      </c>
      <c r="CS165" s="86"/>
      <c r="CT165" s="86"/>
      <c r="CU165" s="197" t="e">
        <f>IF(AND(CU163=1,CU164=0),CU101,"")</f>
        <v>#VALUE!</v>
      </c>
      <c r="CV165" s="197" t="e">
        <f t="shared" ref="CV165:DD165" si="311">IF(AND(CV163=1,CV164=0),CV101,"")</f>
        <v>#VALUE!</v>
      </c>
      <c r="CW165" s="197" t="e">
        <f t="shared" si="311"/>
        <v>#VALUE!</v>
      </c>
      <c r="CX165" s="197" t="e">
        <f t="shared" si="311"/>
        <v>#VALUE!</v>
      </c>
      <c r="CY165" s="197" t="e">
        <f t="shared" si="311"/>
        <v>#VALUE!</v>
      </c>
      <c r="CZ165" s="197" t="e">
        <f t="shared" si="311"/>
        <v>#VALUE!</v>
      </c>
      <c r="DA165" s="197" t="e">
        <f t="shared" si="311"/>
        <v>#VALUE!</v>
      </c>
      <c r="DB165" s="197" t="e">
        <f t="shared" si="311"/>
        <v>#VALUE!</v>
      </c>
      <c r="DC165" s="197" t="e">
        <f t="shared" si="311"/>
        <v>#VALUE!</v>
      </c>
      <c r="DD165" s="197" t="e">
        <f t="shared" si="311"/>
        <v>#VALUE!</v>
      </c>
      <c r="DE165" s="193"/>
      <c r="DF165" s="193" t="s">
        <v>106</v>
      </c>
    </row>
    <row r="166" spans="1:112" hidden="1">
      <c r="B166" s="86"/>
      <c r="C166" s="86"/>
      <c r="D166" s="197" t="e">
        <f>IF(AND(D163=1,D164=0),D109,"")</f>
        <v>#VALUE!</v>
      </c>
      <c r="E166" s="197" t="e">
        <f t="shared" ref="E166:M166" si="312">IF(AND(E163=1,E164=0),E109,"")</f>
        <v>#VALUE!</v>
      </c>
      <c r="F166" s="197" t="e">
        <f t="shared" si="312"/>
        <v>#VALUE!</v>
      </c>
      <c r="G166" s="197" t="e">
        <f t="shared" si="312"/>
        <v>#VALUE!</v>
      </c>
      <c r="H166" s="197" t="e">
        <f t="shared" si="312"/>
        <v>#VALUE!</v>
      </c>
      <c r="I166" s="197" t="e">
        <f t="shared" si="312"/>
        <v>#VALUE!</v>
      </c>
      <c r="J166" s="197" t="e">
        <f t="shared" si="312"/>
        <v>#VALUE!</v>
      </c>
      <c r="K166" s="197" t="e">
        <f t="shared" si="312"/>
        <v>#VALUE!</v>
      </c>
      <c r="L166" s="197" t="e">
        <f t="shared" si="312"/>
        <v>#VALUE!</v>
      </c>
      <c r="M166" s="197" t="e">
        <f t="shared" si="312"/>
        <v>#VALUE!</v>
      </c>
      <c r="N166" s="193"/>
      <c r="O166" s="193" t="s">
        <v>107</v>
      </c>
      <c r="U166" s="86"/>
      <c r="V166" s="86"/>
      <c r="W166" s="197" t="e">
        <f>IF(AND(W163=1,W164=0),W109,"")</f>
        <v>#VALUE!</v>
      </c>
      <c r="X166" s="197" t="e">
        <f t="shared" ref="X166:AF166" si="313">IF(AND(X163=1,X164=0),X109,"")</f>
        <v>#VALUE!</v>
      </c>
      <c r="Y166" s="197" t="e">
        <f t="shared" si="313"/>
        <v>#VALUE!</v>
      </c>
      <c r="Z166" s="197" t="e">
        <f t="shared" si="313"/>
        <v>#VALUE!</v>
      </c>
      <c r="AA166" s="197" t="e">
        <f t="shared" si="313"/>
        <v>#VALUE!</v>
      </c>
      <c r="AB166" s="197" t="e">
        <f t="shared" si="313"/>
        <v>#VALUE!</v>
      </c>
      <c r="AC166" s="197" t="e">
        <f t="shared" si="313"/>
        <v>#VALUE!</v>
      </c>
      <c r="AD166" s="197" t="e">
        <f t="shared" si="313"/>
        <v>#VALUE!</v>
      </c>
      <c r="AE166" s="197" t="e">
        <f t="shared" si="313"/>
        <v>#VALUE!</v>
      </c>
      <c r="AF166" s="197" t="e">
        <f t="shared" si="313"/>
        <v>#VALUE!</v>
      </c>
      <c r="AG166" s="193"/>
      <c r="AH166" s="193" t="s">
        <v>107</v>
      </c>
      <c r="AN166" s="86"/>
      <c r="AO166" s="86"/>
      <c r="AP166" s="197" t="e">
        <f>IF(AND(AP163=1,AP164=0),AP109,"")</f>
        <v>#VALUE!</v>
      </c>
      <c r="AQ166" s="197" t="e">
        <f t="shared" ref="AQ166:AY166" si="314">IF(AND(AQ163=1,AQ164=0),AQ109,"")</f>
        <v>#VALUE!</v>
      </c>
      <c r="AR166" s="197" t="e">
        <f t="shared" si="314"/>
        <v>#VALUE!</v>
      </c>
      <c r="AS166" s="197" t="e">
        <f t="shared" si="314"/>
        <v>#VALUE!</v>
      </c>
      <c r="AT166" s="197" t="e">
        <f t="shared" si="314"/>
        <v>#VALUE!</v>
      </c>
      <c r="AU166" s="197" t="e">
        <f t="shared" si="314"/>
        <v>#VALUE!</v>
      </c>
      <c r="AV166" s="197" t="e">
        <f t="shared" si="314"/>
        <v>#VALUE!</v>
      </c>
      <c r="AW166" s="197" t="e">
        <f t="shared" si="314"/>
        <v>#VALUE!</v>
      </c>
      <c r="AX166" s="197" t="e">
        <f t="shared" si="314"/>
        <v>#VALUE!</v>
      </c>
      <c r="AY166" s="197" t="e">
        <f t="shared" si="314"/>
        <v>#VALUE!</v>
      </c>
      <c r="AZ166" s="193"/>
      <c r="BA166" s="193" t="s">
        <v>107</v>
      </c>
      <c r="BG166" s="86"/>
      <c r="BH166" s="86"/>
      <c r="BI166" s="197" t="e">
        <f>IF(AND(BI163=1,BI164=0),BI109,"")</f>
        <v>#VALUE!</v>
      </c>
      <c r="BJ166" s="197" t="e">
        <f t="shared" ref="BJ166:BR166" si="315">IF(AND(BJ163=1,BJ164=0),BJ109,"")</f>
        <v>#VALUE!</v>
      </c>
      <c r="BK166" s="197" t="e">
        <f t="shared" si="315"/>
        <v>#VALUE!</v>
      </c>
      <c r="BL166" s="197" t="e">
        <f t="shared" si="315"/>
        <v>#VALUE!</v>
      </c>
      <c r="BM166" s="197" t="e">
        <f t="shared" si="315"/>
        <v>#VALUE!</v>
      </c>
      <c r="BN166" s="197" t="e">
        <f t="shared" si="315"/>
        <v>#VALUE!</v>
      </c>
      <c r="BO166" s="197" t="e">
        <f t="shared" si="315"/>
        <v>#VALUE!</v>
      </c>
      <c r="BP166" s="197" t="e">
        <f t="shared" si="315"/>
        <v>#VALUE!</v>
      </c>
      <c r="BQ166" s="197" t="e">
        <f t="shared" si="315"/>
        <v>#VALUE!</v>
      </c>
      <c r="BR166" s="197" t="e">
        <f t="shared" si="315"/>
        <v>#VALUE!</v>
      </c>
      <c r="BS166" s="193"/>
      <c r="BT166" s="193" t="s">
        <v>107</v>
      </c>
      <c r="BZ166" s="86"/>
      <c r="CA166" s="86"/>
      <c r="CB166" s="197" t="e">
        <f>IF(AND(CB163=1,CB164=0),CB109,"")</f>
        <v>#VALUE!</v>
      </c>
      <c r="CC166" s="197" t="e">
        <f t="shared" ref="CC166:CK166" si="316">IF(AND(CC163=1,CC164=0),CC109,"")</f>
        <v>#VALUE!</v>
      </c>
      <c r="CD166" s="197" t="e">
        <f t="shared" si="316"/>
        <v>#VALUE!</v>
      </c>
      <c r="CE166" s="197" t="e">
        <f t="shared" si="316"/>
        <v>#VALUE!</v>
      </c>
      <c r="CF166" s="197" t="e">
        <f t="shared" si="316"/>
        <v>#VALUE!</v>
      </c>
      <c r="CG166" s="197" t="e">
        <f t="shared" si="316"/>
        <v>#VALUE!</v>
      </c>
      <c r="CH166" s="197" t="e">
        <f t="shared" si="316"/>
        <v>#VALUE!</v>
      </c>
      <c r="CI166" s="197" t="e">
        <f t="shared" si="316"/>
        <v>#VALUE!</v>
      </c>
      <c r="CJ166" s="197" t="e">
        <f t="shared" si="316"/>
        <v>#VALUE!</v>
      </c>
      <c r="CK166" s="197" t="e">
        <f t="shared" si="316"/>
        <v>#VALUE!</v>
      </c>
      <c r="CL166" s="193"/>
      <c r="CM166" s="193" t="s">
        <v>107</v>
      </c>
      <c r="CS166" s="86"/>
      <c r="CT166" s="86"/>
      <c r="CU166" s="197" t="e">
        <f>IF(AND(CU163=1,CU164=0),CU109,"")</f>
        <v>#VALUE!</v>
      </c>
      <c r="CV166" s="197" t="e">
        <f t="shared" ref="CV166:DD166" si="317">IF(AND(CV163=1,CV164=0),CV109,"")</f>
        <v>#VALUE!</v>
      </c>
      <c r="CW166" s="197" t="e">
        <f t="shared" si="317"/>
        <v>#VALUE!</v>
      </c>
      <c r="CX166" s="197" t="e">
        <f t="shared" si="317"/>
        <v>#VALUE!</v>
      </c>
      <c r="CY166" s="197" t="e">
        <f t="shared" si="317"/>
        <v>#VALUE!</v>
      </c>
      <c r="CZ166" s="197" t="e">
        <f t="shared" si="317"/>
        <v>#VALUE!</v>
      </c>
      <c r="DA166" s="197" t="e">
        <f t="shared" si="317"/>
        <v>#VALUE!</v>
      </c>
      <c r="DB166" s="197" t="e">
        <f t="shared" si="317"/>
        <v>#VALUE!</v>
      </c>
      <c r="DC166" s="197" t="e">
        <f t="shared" si="317"/>
        <v>#VALUE!</v>
      </c>
      <c r="DD166" s="197" t="e">
        <f t="shared" si="317"/>
        <v>#VALUE!</v>
      </c>
      <c r="DE166" s="193"/>
      <c r="DF166" s="193" t="s">
        <v>107</v>
      </c>
    </row>
    <row r="167" spans="1:112" hidden="1">
      <c r="D167" s="197" t="e">
        <f>IF(AND(D163=1,D164=0),E101,"")</f>
        <v>#VALUE!</v>
      </c>
      <c r="E167" s="197" t="e">
        <f t="shared" ref="E167:M167" si="318">IF(AND(E163=1,E164=0),F101,"")</f>
        <v>#VALUE!</v>
      </c>
      <c r="F167" s="197" t="e">
        <f t="shared" si="318"/>
        <v>#VALUE!</v>
      </c>
      <c r="G167" s="197" t="e">
        <f t="shared" si="318"/>
        <v>#VALUE!</v>
      </c>
      <c r="H167" s="197" t="e">
        <f t="shared" si="318"/>
        <v>#VALUE!</v>
      </c>
      <c r="I167" s="197" t="e">
        <f t="shared" si="318"/>
        <v>#VALUE!</v>
      </c>
      <c r="J167" s="197" t="e">
        <f t="shared" si="318"/>
        <v>#VALUE!</v>
      </c>
      <c r="K167" s="197" t="e">
        <f t="shared" si="318"/>
        <v>#VALUE!</v>
      </c>
      <c r="L167" s="197" t="e">
        <f t="shared" si="318"/>
        <v>#VALUE!</v>
      </c>
      <c r="M167" s="197" t="e">
        <f t="shared" si="318"/>
        <v>#VALUE!</v>
      </c>
      <c r="N167" s="193"/>
      <c r="O167" s="193" t="s">
        <v>108</v>
      </c>
      <c r="W167" s="197" t="e">
        <f t="shared" ref="W167:AF167" si="319">IF(AND(W163=1,W164=0),X101,"")</f>
        <v>#VALUE!</v>
      </c>
      <c r="X167" s="197" t="e">
        <f t="shared" si="319"/>
        <v>#VALUE!</v>
      </c>
      <c r="Y167" s="197" t="e">
        <f t="shared" si="319"/>
        <v>#VALUE!</v>
      </c>
      <c r="Z167" s="197" t="e">
        <f t="shared" si="319"/>
        <v>#VALUE!</v>
      </c>
      <c r="AA167" s="197" t="e">
        <f t="shared" si="319"/>
        <v>#VALUE!</v>
      </c>
      <c r="AB167" s="197" t="e">
        <f t="shared" si="319"/>
        <v>#VALUE!</v>
      </c>
      <c r="AC167" s="197" t="e">
        <f t="shared" si="319"/>
        <v>#VALUE!</v>
      </c>
      <c r="AD167" s="197" t="e">
        <f t="shared" si="319"/>
        <v>#VALUE!</v>
      </c>
      <c r="AE167" s="197" t="e">
        <f t="shared" si="319"/>
        <v>#VALUE!</v>
      </c>
      <c r="AF167" s="197" t="e">
        <f t="shared" si="319"/>
        <v>#VALUE!</v>
      </c>
      <c r="AG167" s="193"/>
      <c r="AH167" s="193" t="s">
        <v>108</v>
      </c>
      <c r="AP167" s="197" t="e">
        <f t="shared" ref="AP167:AY167" si="320">IF(AND(AP163=1,AP164=0),AQ101,"")</f>
        <v>#VALUE!</v>
      </c>
      <c r="AQ167" s="197" t="e">
        <f t="shared" si="320"/>
        <v>#VALUE!</v>
      </c>
      <c r="AR167" s="197" t="e">
        <f t="shared" si="320"/>
        <v>#VALUE!</v>
      </c>
      <c r="AS167" s="197" t="e">
        <f t="shared" si="320"/>
        <v>#VALUE!</v>
      </c>
      <c r="AT167" s="197" t="e">
        <f t="shared" si="320"/>
        <v>#VALUE!</v>
      </c>
      <c r="AU167" s="197" t="e">
        <f t="shared" si="320"/>
        <v>#VALUE!</v>
      </c>
      <c r="AV167" s="197" t="e">
        <f t="shared" si="320"/>
        <v>#VALUE!</v>
      </c>
      <c r="AW167" s="197" t="e">
        <f t="shared" si="320"/>
        <v>#VALUE!</v>
      </c>
      <c r="AX167" s="197" t="e">
        <f t="shared" si="320"/>
        <v>#VALUE!</v>
      </c>
      <c r="AY167" s="197" t="e">
        <f t="shared" si="320"/>
        <v>#VALUE!</v>
      </c>
      <c r="AZ167" s="193"/>
      <c r="BA167" s="193" t="s">
        <v>108</v>
      </c>
      <c r="BI167" s="197" t="e">
        <f t="shared" ref="BI167:BR167" si="321">IF(AND(BI163=1,BI164=0),BJ101,"")</f>
        <v>#VALUE!</v>
      </c>
      <c r="BJ167" s="197" t="e">
        <f t="shared" si="321"/>
        <v>#VALUE!</v>
      </c>
      <c r="BK167" s="197" t="e">
        <f t="shared" si="321"/>
        <v>#VALUE!</v>
      </c>
      <c r="BL167" s="197" t="e">
        <f t="shared" si="321"/>
        <v>#VALUE!</v>
      </c>
      <c r="BM167" s="197" t="e">
        <f t="shared" si="321"/>
        <v>#VALUE!</v>
      </c>
      <c r="BN167" s="197" t="e">
        <f t="shared" si="321"/>
        <v>#VALUE!</v>
      </c>
      <c r="BO167" s="197" t="e">
        <f t="shared" si="321"/>
        <v>#VALUE!</v>
      </c>
      <c r="BP167" s="197" t="e">
        <f t="shared" si="321"/>
        <v>#VALUE!</v>
      </c>
      <c r="BQ167" s="197" t="e">
        <f t="shared" si="321"/>
        <v>#VALUE!</v>
      </c>
      <c r="BR167" s="197" t="e">
        <f t="shared" si="321"/>
        <v>#VALUE!</v>
      </c>
      <c r="BS167" s="193"/>
      <c r="BT167" s="193" t="s">
        <v>108</v>
      </c>
      <c r="CB167" s="197" t="e">
        <f t="shared" ref="CB167:CK167" si="322">IF(AND(CB163=1,CB164=0),CC101,"")</f>
        <v>#VALUE!</v>
      </c>
      <c r="CC167" s="197" t="e">
        <f t="shared" si="322"/>
        <v>#VALUE!</v>
      </c>
      <c r="CD167" s="197" t="e">
        <f t="shared" si="322"/>
        <v>#VALUE!</v>
      </c>
      <c r="CE167" s="197" t="e">
        <f t="shared" si="322"/>
        <v>#VALUE!</v>
      </c>
      <c r="CF167" s="197" t="e">
        <f t="shared" si="322"/>
        <v>#VALUE!</v>
      </c>
      <c r="CG167" s="197" t="e">
        <f t="shared" si="322"/>
        <v>#VALUE!</v>
      </c>
      <c r="CH167" s="197" t="e">
        <f t="shared" si="322"/>
        <v>#VALUE!</v>
      </c>
      <c r="CI167" s="197" t="e">
        <f t="shared" si="322"/>
        <v>#VALUE!</v>
      </c>
      <c r="CJ167" s="197" t="e">
        <f t="shared" si="322"/>
        <v>#VALUE!</v>
      </c>
      <c r="CK167" s="197" t="e">
        <f t="shared" si="322"/>
        <v>#VALUE!</v>
      </c>
      <c r="CL167" s="193"/>
      <c r="CM167" s="193" t="s">
        <v>108</v>
      </c>
      <c r="CU167" s="197" t="e">
        <f t="shared" ref="CU167:DD167" si="323">IF(AND(CU163=1,CU164=0),CV101,"")</f>
        <v>#VALUE!</v>
      </c>
      <c r="CV167" s="197" t="e">
        <f t="shared" si="323"/>
        <v>#VALUE!</v>
      </c>
      <c r="CW167" s="197" t="e">
        <f t="shared" si="323"/>
        <v>#VALUE!</v>
      </c>
      <c r="CX167" s="197" t="e">
        <f t="shared" si="323"/>
        <v>#VALUE!</v>
      </c>
      <c r="CY167" s="197" t="e">
        <f t="shared" si="323"/>
        <v>#VALUE!</v>
      </c>
      <c r="CZ167" s="197" t="e">
        <f t="shared" si="323"/>
        <v>#VALUE!</v>
      </c>
      <c r="DA167" s="197" t="e">
        <f t="shared" si="323"/>
        <v>#VALUE!</v>
      </c>
      <c r="DB167" s="197" t="e">
        <f t="shared" si="323"/>
        <v>#VALUE!</v>
      </c>
      <c r="DC167" s="197" t="e">
        <f t="shared" si="323"/>
        <v>#VALUE!</v>
      </c>
      <c r="DD167" s="197" t="e">
        <f t="shared" si="323"/>
        <v>#VALUE!</v>
      </c>
      <c r="DE167" s="193"/>
      <c r="DF167" s="193" t="s">
        <v>108</v>
      </c>
    </row>
    <row r="168" spans="1:112" hidden="1">
      <c r="D168" s="197" t="e">
        <f>IF(AND(D163=1,D164=0),E109,"")</f>
        <v>#VALUE!</v>
      </c>
      <c r="E168" s="197" t="e">
        <f t="shared" ref="E168:M168" si="324">IF(AND(E163=1,E164=0),F109,"")</f>
        <v>#VALUE!</v>
      </c>
      <c r="F168" s="197" t="e">
        <f t="shared" si="324"/>
        <v>#VALUE!</v>
      </c>
      <c r="G168" s="197" t="e">
        <f t="shared" si="324"/>
        <v>#VALUE!</v>
      </c>
      <c r="H168" s="197" t="e">
        <f t="shared" si="324"/>
        <v>#VALUE!</v>
      </c>
      <c r="I168" s="197" t="e">
        <f t="shared" si="324"/>
        <v>#VALUE!</v>
      </c>
      <c r="J168" s="197" t="e">
        <f t="shared" si="324"/>
        <v>#VALUE!</v>
      </c>
      <c r="K168" s="197" t="e">
        <f t="shared" si="324"/>
        <v>#VALUE!</v>
      </c>
      <c r="L168" s="197" t="e">
        <f t="shared" si="324"/>
        <v>#VALUE!</v>
      </c>
      <c r="M168" s="197" t="e">
        <f t="shared" si="324"/>
        <v>#VALUE!</v>
      </c>
      <c r="N168" s="197"/>
      <c r="O168" s="193" t="s">
        <v>109</v>
      </c>
      <c r="Q168" s="120"/>
      <c r="W168" s="197" t="e">
        <f t="shared" ref="W168:AF168" si="325">IF(AND(W163=1,W164=0),X109,"")</f>
        <v>#VALUE!</v>
      </c>
      <c r="X168" s="197" t="e">
        <f t="shared" si="325"/>
        <v>#VALUE!</v>
      </c>
      <c r="Y168" s="197" t="e">
        <f t="shared" si="325"/>
        <v>#VALUE!</v>
      </c>
      <c r="Z168" s="197" t="e">
        <f t="shared" si="325"/>
        <v>#VALUE!</v>
      </c>
      <c r="AA168" s="197" t="e">
        <f t="shared" si="325"/>
        <v>#VALUE!</v>
      </c>
      <c r="AB168" s="197" t="e">
        <f t="shared" si="325"/>
        <v>#VALUE!</v>
      </c>
      <c r="AC168" s="197" t="e">
        <f t="shared" si="325"/>
        <v>#VALUE!</v>
      </c>
      <c r="AD168" s="197" t="e">
        <f t="shared" si="325"/>
        <v>#VALUE!</v>
      </c>
      <c r="AE168" s="197" t="e">
        <f t="shared" si="325"/>
        <v>#VALUE!</v>
      </c>
      <c r="AF168" s="197" t="e">
        <f t="shared" si="325"/>
        <v>#VALUE!</v>
      </c>
      <c r="AG168" s="197"/>
      <c r="AH168" s="193" t="s">
        <v>109</v>
      </c>
      <c r="AJ168" s="120"/>
      <c r="AP168" s="197" t="e">
        <f t="shared" ref="AP168:AY168" si="326">IF(AND(AP163=1,AP164=0),AQ109,"")</f>
        <v>#VALUE!</v>
      </c>
      <c r="AQ168" s="197" t="e">
        <f t="shared" si="326"/>
        <v>#VALUE!</v>
      </c>
      <c r="AR168" s="197" t="e">
        <f t="shared" si="326"/>
        <v>#VALUE!</v>
      </c>
      <c r="AS168" s="197" t="e">
        <f t="shared" si="326"/>
        <v>#VALUE!</v>
      </c>
      <c r="AT168" s="197" t="e">
        <f t="shared" si="326"/>
        <v>#VALUE!</v>
      </c>
      <c r="AU168" s="197" t="e">
        <f t="shared" si="326"/>
        <v>#VALUE!</v>
      </c>
      <c r="AV168" s="197" t="e">
        <f t="shared" si="326"/>
        <v>#VALUE!</v>
      </c>
      <c r="AW168" s="197" t="e">
        <f t="shared" si="326"/>
        <v>#VALUE!</v>
      </c>
      <c r="AX168" s="197" t="e">
        <f t="shared" si="326"/>
        <v>#VALUE!</v>
      </c>
      <c r="AY168" s="197" t="e">
        <f t="shared" si="326"/>
        <v>#VALUE!</v>
      </c>
      <c r="AZ168" s="197"/>
      <c r="BA168" s="193" t="s">
        <v>109</v>
      </c>
      <c r="BC168" s="120"/>
      <c r="BI168" s="197" t="e">
        <f t="shared" ref="BI168:BR168" si="327">IF(AND(BI163=1,BI164=0),BJ109,"")</f>
        <v>#VALUE!</v>
      </c>
      <c r="BJ168" s="197" t="e">
        <f t="shared" si="327"/>
        <v>#VALUE!</v>
      </c>
      <c r="BK168" s="197" t="e">
        <f t="shared" si="327"/>
        <v>#VALUE!</v>
      </c>
      <c r="BL168" s="197" t="e">
        <f t="shared" si="327"/>
        <v>#VALUE!</v>
      </c>
      <c r="BM168" s="197" t="e">
        <f t="shared" si="327"/>
        <v>#VALUE!</v>
      </c>
      <c r="BN168" s="197" t="e">
        <f t="shared" si="327"/>
        <v>#VALUE!</v>
      </c>
      <c r="BO168" s="197" t="e">
        <f t="shared" si="327"/>
        <v>#VALUE!</v>
      </c>
      <c r="BP168" s="197" t="e">
        <f t="shared" si="327"/>
        <v>#VALUE!</v>
      </c>
      <c r="BQ168" s="197" t="e">
        <f t="shared" si="327"/>
        <v>#VALUE!</v>
      </c>
      <c r="BR168" s="197" t="e">
        <f t="shared" si="327"/>
        <v>#VALUE!</v>
      </c>
      <c r="BS168" s="197"/>
      <c r="BT168" s="193" t="s">
        <v>109</v>
      </c>
      <c r="BV168" s="120"/>
      <c r="CB168" s="197" t="e">
        <f t="shared" ref="CB168:CK168" si="328">IF(AND(CB163=1,CB164=0),CC109,"")</f>
        <v>#VALUE!</v>
      </c>
      <c r="CC168" s="197" t="e">
        <f t="shared" si="328"/>
        <v>#VALUE!</v>
      </c>
      <c r="CD168" s="197" t="e">
        <f t="shared" si="328"/>
        <v>#VALUE!</v>
      </c>
      <c r="CE168" s="197" t="e">
        <f t="shared" si="328"/>
        <v>#VALUE!</v>
      </c>
      <c r="CF168" s="197" t="e">
        <f t="shared" si="328"/>
        <v>#VALUE!</v>
      </c>
      <c r="CG168" s="197" t="e">
        <f t="shared" si="328"/>
        <v>#VALUE!</v>
      </c>
      <c r="CH168" s="197" t="e">
        <f t="shared" si="328"/>
        <v>#VALUE!</v>
      </c>
      <c r="CI168" s="197" t="e">
        <f t="shared" si="328"/>
        <v>#VALUE!</v>
      </c>
      <c r="CJ168" s="197" t="e">
        <f t="shared" si="328"/>
        <v>#VALUE!</v>
      </c>
      <c r="CK168" s="197" t="e">
        <f t="shared" si="328"/>
        <v>#VALUE!</v>
      </c>
      <c r="CL168" s="197"/>
      <c r="CM168" s="193" t="s">
        <v>109</v>
      </c>
      <c r="CO168" s="120"/>
      <c r="CU168" s="197" t="e">
        <f t="shared" ref="CU168:DD168" si="329">IF(AND(CU163=1,CU164=0),CV109,"")</f>
        <v>#VALUE!</v>
      </c>
      <c r="CV168" s="197" t="e">
        <f t="shared" si="329"/>
        <v>#VALUE!</v>
      </c>
      <c r="CW168" s="197" t="e">
        <f t="shared" si="329"/>
        <v>#VALUE!</v>
      </c>
      <c r="CX168" s="197" t="e">
        <f t="shared" si="329"/>
        <v>#VALUE!</v>
      </c>
      <c r="CY168" s="197" t="e">
        <f t="shared" si="329"/>
        <v>#VALUE!</v>
      </c>
      <c r="CZ168" s="197" t="e">
        <f t="shared" si="329"/>
        <v>#VALUE!</v>
      </c>
      <c r="DA168" s="197" t="e">
        <f t="shared" si="329"/>
        <v>#VALUE!</v>
      </c>
      <c r="DB168" s="197" t="e">
        <f t="shared" si="329"/>
        <v>#VALUE!</v>
      </c>
      <c r="DC168" s="197" t="e">
        <f t="shared" si="329"/>
        <v>#VALUE!</v>
      </c>
      <c r="DD168" s="197" t="e">
        <f t="shared" si="329"/>
        <v>#VALUE!</v>
      </c>
      <c r="DE168" s="197"/>
      <c r="DF168" s="193" t="s">
        <v>109</v>
      </c>
      <c r="DH168" s="120"/>
    </row>
    <row r="169" spans="1:112" hidden="1">
      <c r="D169" s="197" t="e">
        <f>D165+(30-D166)*(D167-D165)/(D168-D166)</f>
        <v>#VALUE!</v>
      </c>
      <c r="E169" s="197" t="e">
        <f t="shared" ref="E169:M169" si="330">E165+(30-E166)*(E167-E165)/(E168-E166)</f>
        <v>#VALUE!</v>
      </c>
      <c r="F169" s="197" t="e">
        <f t="shared" si="330"/>
        <v>#VALUE!</v>
      </c>
      <c r="G169" s="197" t="e">
        <f t="shared" si="330"/>
        <v>#VALUE!</v>
      </c>
      <c r="H169" s="197" t="e">
        <f t="shared" si="330"/>
        <v>#VALUE!</v>
      </c>
      <c r="I169" s="197" t="e">
        <f t="shared" si="330"/>
        <v>#VALUE!</v>
      </c>
      <c r="J169" s="197" t="e">
        <f t="shared" si="330"/>
        <v>#VALUE!</v>
      </c>
      <c r="K169" s="197" t="e">
        <f t="shared" si="330"/>
        <v>#VALUE!</v>
      </c>
      <c r="L169" s="197" t="e">
        <f t="shared" si="330"/>
        <v>#VALUE!</v>
      </c>
      <c r="M169" s="197" t="e">
        <f t="shared" si="330"/>
        <v>#VALUE!</v>
      </c>
      <c r="N169" s="193"/>
      <c r="O169" s="193" t="s">
        <v>118</v>
      </c>
      <c r="W169" s="197" t="e">
        <f>W165+(30-W166)*(W167-W165)/(W168-W166)</f>
        <v>#VALUE!</v>
      </c>
      <c r="X169" s="197" t="e">
        <f t="shared" ref="X169:AF169" si="331">X165+(30-X166)*(X167-X165)/(X168-X166)</f>
        <v>#VALUE!</v>
      </c>
      <c r="Y169" s="197" t="e">
        <f t="shared" si="331"/>
        <v>#VALUE!</v>
      </c>
      <c r="Z169" s="197" t="e">
        <f t="shared" si="331"/>
        <v>#VALUE!</v>
      </c>
      <c r="AA169" s="197" t="e">
        <f t="shared" si="331"/>
        <v>#VALUE!</v>
      </c>
      <c r="AB169" s="197" t="e">
        <f t="shared" si="331"/>
        <v>#VALUE!</v>
      </c>
      <c r="AC169" s="197" t="e">
        <f t="shared" si="331"/>
        <v>#VALUE!</v>
      </c>
      <c r="AD169" s="197" t="e">
        <f t="shared" si="331"/>
        <v>#VALUE!</v>
      </c>
      <c r="AE169" s="197" t="e">
        <f t="shared" si="331"/>
        <v>#VALUE!</v>
      </c>
      <c r="AF169" s="197" t="e">
        <f t="shared" si="331"/>
        <v>#VALUE!</v>
      </c>
      <c r="AG169" s="193"/>
      <c r="AH169" s="193" t="s">
        <v>118</v>
      </c>
      <c r="AP169" s="197" t="e">
        <f>AP165+(30-AP166)*(AP167-AP165)/(AP168-AP166)</f>
        <v>#VALUE!</v>
      </c>
      <c r="AQ169" s="197" t="e">
        <f t="shared" ref="AQ169:AY169" si="332">AQ165+(30-AQ166)*(AQ167-AQ165)/(AQ168-AQ166)</f>
        <v>#VALUE!</v>
      </c>
      <c r="AR169" s="197" t="e">
        <f t="shared" si="332"/>
        <v>#VALUE!</v>
      </c>
      <c r="AS169" s="197" t="e">
        <f t="shared" si="332"/>
        <v>#VALUE!</v>
      </c>
      <c r="AT169" s="197" t="e">
        <f t="shared" si="332"/>
        <v>#VALUE!</v>
      </c>
      <c r="AU169" s="197" t="e">
        <f t="shared" si="332"/>
        <v>#VALUE!</v>
      </c>
      <c r="AV169" s="197" t="e">
        <f t="shared" si="332"/>
        <v>#VALUE!</v>
      </c>
      <c r="AW169" s="197" t="e">
        <f t="shared" si="332"/>
        <v>#VALUE!</v>
      </c>
      <c r="AX169" s="197" t="e">
        <f t="shared" si="332"/>
        <v>#VALUE!</v>
      </c>
      <c r="AY169" s="197" t="e">
        <f t="shared" si="332"/>
        <v>#VALUE!</v>
      </c>
      <c r="AZ169" s="193"/>
      <c r="BA169" s="193" t="s">
        <v>118</v>
      </c>
      <c r="BI169" s="197" t="e">
        <f>BI165+(30-BI166)*(BI167-BI165)/(BI168-BI166)</f>
        <v>#VALUE!</v>
      </c>
      <c r="BJ169" s="197" t="e">
        <f t="shared" ref="BJ169:BR169" si="333">BJ165+(30-BJ166)*(BJ167-BJ165)/(BJ168-BJ166)</f>
        <v>#VALUE!</v>
      </c>
      <c r="BK169" s="197" t="e">
        <f t="shared" si="333"/>
        <v>#VALUE!</v>
      </c>
      <c r="BL169" s="197" t="e">
        <f t="shared" si="333"/>
        <v>#VALUE!</v>
      </c>
      <c r="BM169" s="197" t="e">
        <f t="shared" si="333"/>
        <v>#VALUE!</v>
      </c>
      <c r="BN169" s="197" t="e">
        <f t="shared" si="333"/>
        <v>#VALUE!</v>
      </c>
      <c r="BO169" s="197" t="e">
        <f t="shared" si="333"/>
        <v>#VALUE!</v>
      </c>
      <c r="BP169" s="197" t="e">
        <f t="shared" si="333"/>
        <v>#VALUE!</v>
      </c>
      <c r="BQ169" s="197" t="e">
        <f t="shared" si="333"/>
        <v>#VALUE!</v>
      </c>
      <c r="BR169" s="197" t="e">
        <f t="shared" si="333"/>
        <v>#VALUE!</v>
      </c>
      <c r="BS169" s="193"/>
      <c r="BT169" s="193" t="s">
        <v>118</v>
      </c>
      <c r="CB169" s="197" t="e">
        <f>CB165+(30-CB166)*(CB167-CB165)/(CB168-CB166)</f>
        <v>#VALUE!</v>
      </c>
      <c r="CC169" s="197" t="e">
        <f t="shared" ref="CC169:CK169" si="334">CC165+(30-CC166)*(CC167-CC165)/(CC168-CC166)</f>
        <v>#VALUE!</v>
      </c>
      <c r="CD169" s="197" t="e">
        <f t="shared" si="334"/>
        <v>#VALUE!</v>
      </c>
      <c r="CE169" s="197" t="e">
        <f t="shared" si="334"/>
        <v>#VALUE!</v>
      </c>
      <c r="CF169" s="197" t="e">
        <f t="shared" si="334"/>
        <v>#VALUE!</v>
      </c>
      <c r="CG169" s="197" t="e">
        <f t="shared" si="334"/>
        <v>#VALUE!</v>
      </c>
      <c r="CH169" s="197" t="e">
        <f t="shared" si="334"/>
        <v>#VALUE!</v>
      </c>
      <c r="CI169" s="197" t="e">
        <f t="shared" si="334"/>
        <v>#VALUE!</v>
      </c>
      <c r="CJ169" s="197" t="e">
        <f t="shared" si="334"/>
        <v>#VALUE!</v>
      </c>
      <c r="CK169" s="197" t="e">
        <f t="shared" si="334"/>
        <v>#VALUE!</v>
      </c>
      <c r="CL169" s="193"/>
      <c r="CM169" s="193" t="s">
        <v>118</v>
      </c>
      <c r="CU169" s="197" t="e">
        <f>CU165+(30-CU166)*(CU167-CU165)/(CU168-CU166)</f>
        <v>#VALUE!</v>
      </c>
      <c r="CV169" s="197" t="e">
        <f t="shared" ref="CV169:DD169" si="335">CV165+(30-CV166)*(CV167-CV165)/(CV168-CV166)</f>
        <v>#VALUE!</v>
      </c>
      <c r="CW169" s="197" t="e">
        <f t="shared" si="335"/>
        <v>#VALUE!</v>
      </c>
      <c r="CX169" s="197" t="e">
        <f t="shared" si="335"/>
        <v>#VALUE!</v>
      </c>
      <c r="CY169" s="197" t="e">
        <f t="shared" si="335"/>
        <v>#VALUE!</v>
      </c>
      <c r="CZ169" s="197" t="e">
        <f t="shared" si="335"/>
        <v>#VALUE!</v>
      </c>
      <c r="DA169" s="197" t="e">
        <f t="shared" si="335"/>
        <v>#VALUE!</v>
      </c>
      <c r="DB169" s="197" t="e">
        <f t="shared" si="335"/>
        <v>#VALUE!</v>
      </c>
      <c r="DC169" s="197" t="e">
        <f t="shared" si="335"/>
        <v>#VALUE!</v>
      </c>
      <c r="DD169" s="197" t="e">
        <f t="shared" si="335"/>
        <v>#VALUE!</v>
      </c>
      <c r="DE169" s="193"/>
      <c r="DF169" s="193" t="s">
        <v>118</v>
      </c>
    </row>
    <row r="170" spans="1:112" hidden="1">
      <c r="D170" s="193" t="e">
        <f>D169/FaceSheet!$E$20</f>
        <v>#VALUE!</v>
      </c>
      <c r="E170" s="193" t="e">
        <f>E169/FaceSheet!$E$20</f>
        <v>#VALUE!</v>
      </c>
      <c r="F170" s="193" t="e">
        <f>F169/FaceSheet!$E$20</f>
        <v>#VALUE!</v>
      </c>
      <c r="G170" s="193" t="e">
        <f>G169/FaceSheet!$E$20</f>
        <v>#VALUE!</v>
      </c>
      <c r="H170" s="193" t="e">
        <f>H169/FaceSheet!$E$20</f>
        <v>#VALUE!</v>
      </c>
      <c r="I170" s="193" t="e">
        <f>I169/FaceSheet!$E$20</f>
        <v>#VALUE!</v>
      </c>
      <c r="J170" s="193" t="e">
        <f>J169/FaceSheet!$E$20</f>
        <v>#VALUE!</v>
      </c>
      <c r="K170" s="193" t="e">
        <f>K169/FaceSheet!$E$20</f>
        <v>#VALUE!</v>
      </c>
      <c r="L170" s="193" t="e">
        <f>L169/FaceSheet!$E$20</f>
        <v>#VALUE!</v>
      </c>
      <c r="M170" s="193" t="e">
        <f>M169/FaceSheet!$E$20</f>
        <v>#VALUE!</v>
      </c>
      <c r="N170" s="193"/>
      <c r="O170" s="193" t="s">
        <v>120</v>
      </c>
      <c r="W170" s="193" t="e">
        <f>W169/FaceSheet!$E$20</f>
        <v>#VALUE!</v>
      </c>
      <c r="X170" s="193" t="e">
        <f>X169/FaceSheet!$E$20</f>
        <v>#VALUE!</v>
      </c>
      <c r="Y170" s="193" t="e">
        <f>Y169/FaceSheet!$E$20</f>
        <v>#VALUE!</v>
      </c>
      <c r="Z170" s="193" t="e">
        <f>Z169/FaceSheet!$E$20</f>
        <v>#VALUE!</v>
      </c>
      <c r="AA170" s="193" t="e">
        <f>AA169/FaceSheet!$E$20</f>
        <v>#VALUE!</v>
      </c>
      <c r="AB170" s="193" t="e">
        <f>AB169/FaceSheet!$E$20</f>
        <v>#VALUE!</v>
      </c>
      <c r="AC170" s="193" t="e">
        <f>AC169/FaceSheet!$E$20</f>
        <v>#VALUE!</v>
      </c>
      <c r="AD170" s="193" t="e">
        <f>AD169/FaceSheet!$E$20</f>
        <v>#VALUE!</v>
      </c>
      <c r="AE170" s="193" t="e">
        <f>AE169/FaceSheet!$E$20</f>
        <v>#VALUE!</v>
      </c>
      <c r="AF170" s="193" t="e">
        <f>AF169/FaceSheet!$E$20</f>
        <v>#VALUE!</v>
      </c>
      <c r="AG170" s="193"/>
      <c r="AH170" s="193" t="s">
        <v>120</v>
      </c>
      <c r="AP170" s="193" t="e">
        <f>AP169/FaceSheet!$E$20</f>
        <v>#VALUE!</v>
      </c>
      <c r="AQ170" s="193" t="e">
        <f>AQ169/FaceSheet!$E$20</f>
        <v>#VALUE!</v>
      </c>
      <c r="AR170" s="193" t="e">
        <f>AR169/FaceSheet!$E$20</f>
        <v>#VALUE!</v>
      </c>
      <c r="AS170" s="193" t="e">
        <f>AS169/FaceSheet!$E$20</f>
        <v>#VALUE!</v>
      </c>
      <c r="AT170" s="193" t="e">
        <f>AT169/FaceSheet!$E$20</f>
        <v>#VALUE!</v>
      </c>
      <c r="AU170" s="193" t="e">
        <f>AU169/FaceSheet!$E$20</f>
        <v>#VALUE!</v>
      </c>
      <c r="AV170" s="193" t="e">
        <f>AV169/FaceSheet!$E$20</f>
        <v>#VALUE!</v>
      </c>
      <c r="AW170" s="193" t="e">
        <f>AW169/FaceSheet!$E$20</f>
        <v>#VALUE!</v>
      </c>
      <c r="AX170" s="193" t="e">
        <f>AX169/FaceSheet!$E$20</f>
        <v>#VALUE!</v>
      </c>
      <c r="AY170" s="193" t="e">
        <f>AY169/FaceSheet!$E$20</f>
        <v>#VALUE!</v>
      </c>
      <c r="AZ170" s="193"/>
      <c r="BA170" s="193" t="s">
        <v>120</v>
      </c>
      <c r="BI170" s="193" t="e">
        <f>BI169/FaceSheet!$E$20</f>
        <v>#VALUE!</v>
      </c>
      <c r="BJ170" s="193" t="e">
        <f>BJ169/FaceSheet!$E$20</f>
        <v>#VALUE!</v>
      </c>
      <c r="BK170" s="193" t="e">
        <f>BK169/FaceSheet!$E$20</f>
        <v>#VALUE!</v>
      </c>
      <c r="BL170" s="193" t="e">
        <f>BL169/FaceSheet!$E$20</f>
        <v>#VALUE!</v>
      </c>
      <c r="BM170" s="193" t="e">
        <f>BM169/FaceSheet!$E$20</f>
        <v>#VALUE!</v>
      </c>
      <c r="BN170" s="193" t="e">
        <f>BN169/FaceSheet!$E$20</f>
        <v>#VALUE!</v>
      </c>
      <c r="BO170" s="193" t="e">
        <f>BO169/FaceSheet!$E$20</f>
        <v>#VALUE!</v>
      </c>
      <c r="BP170" s="193" t="e">
        <f>BP169/FaceSheet!$E$20</f>
        <v>#VALUE!</v>
      </c>
      <c r="BQ170" s="193" t="e">
        <f>BQ169/FaceSheet!$E$20</f>
        <v>#VALUE!</v>
      </c>
      <c r="BR170" s="193" t="e">
        <f>BR169/FaceSheet!$E$20</f>
        <v>#VALUE!</v>
      </c>
      <c r="BS170" s="193"/>
      <c r="BT170" s="193" t="s">
        <v>120</v>
      </c>
      <c r="CB170" s="193" t="e">
        <f>CB169/FaceSheet!$E$20</f>
        <v>#VALUE!</v>
      </c>
      <c r="CC170" s="193" t="e">
        <f>CC169/FaceSheet!$E$20</f>
        <v>#VALUE!</v>
      </c>
      <c r="CD170" s="193" t="e">
        <f>CD169/FaceSheet!$E$20</f>
        <v>#VALUE!</v>
      </c>
      <c r="CE170" s="193" t="e">
        <f>CE169/FaceSheet!$E$20</f>
        <v>#VALUE!</v>
      </c>
      <c r="CF170" s="193" t="e">
        <f>CF169/FaceSheet!$E$20</f>
        <v>#VALUE!</v>
      </c>
      <c r="CG170" s="193" t="e">
        <f>CG169/FaceSheet!$E$20</f>
        <v>#VALUE!</v>
      </c>
      <c r="CH170" s="193" t="e">
        <f>CH169/FaceSheet!$E$20</f>
        <v>#VALUE!</v>
      </c>
      <c r="CI170" s="193" t="e">
        <f>CI169/FaceSheet!$E$20</f>
        <v>#VALUE!</v>
      </c>
      <c r="CJ170" s="193" t="e">
        <f>CJ169/FaceSheet!$E$20</f>
        <v>#VALUE!</v>
      </c>
      <c r="CK170" s="193" t="e">
        <f>CK169/FaceSheet!$E$20</f>
        <v>#VALUE!</v>
      </c>
      <c r="CL170" s="193"/>
      <c r="CM170" s="193" t="s">
        <v>120</v>
      </c>
      <c r="CU170" s="193" t="e">
        <f>CU169/FaceSheet!$E$20</f>
        <v>#VALUE!</v>
      </c>
      <c r="CV170" s="193" t="e">
        <f>CV169/FaceSheet!$E$20</f>
        <v>#VALUE!</v>
      </c>
      <c r="CW170" s="193" t="e">
        <f>CW169/FaceSheet!$E$20</f>
        <v>#VALUE!</v>
      </c>
      <c r="CX170" s="193" t="e">
        <f>CX169/FaceSheet!$E$20</f>
        <v>#VALUE!</v>
      </c>
      <c r="CY170" s="193" t="e">
        <f>CY169/FaceSheet!$E$20</f>
        <v>#VALUE!</v>
      </c>
      <c r="CZ170" s="193" t="e">
        <f>CZ169/FaceSheet!$E$20</f>
        <v>#VALUE!</v>
      </c>
      <c r="DA170" s="193" t="e">
        <f>DA169/FaceSheet!$E$20</f>
        <v>#VALUE!</v>
      </c>
      <c r="DB170" s="193" t="e">
        <f>DB169/FaceSheet!$E$20</f>
        <v>#VALUE!</v>
      </c>
      <c r="DC170" s="193" t="e">
        <f>DC169/FaceSheet!$E$20</f>
        <v>#VALUE!</v>
      </c>
      <c r="DD170" s="193" t="e">
        <f>DD169/FaceSheet!$E$20</f>
        <v>#VALUE!</v>
      </c>
      <c r="DE170" s="193"/>
      <c r="DF170" s="193" t="s">
        <v>120</v>
      </c>
    </row>
    <row r="171" spans="1:112" hidden="1"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 t="s">
        <v>89</v>
      </c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 t="s">
        <v>89</v>
      </c>
      <c r="AP171" s="193"/>
      <c r="AQ171" s="193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 t="s">
        <v>89</v>
      </c>
      <c r="BI171" s="193"/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 t="s">
        <v>89</v>
      </c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 t="s">
        <v>89</v>
      </c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 t="s">
        <v>89</v>
      </c>
    </row>
    <row r="172" spans="1:112" hidden="1">
      <c r="D172" s="193" t="e">
        <f>IF(D78&lt;0.05,"",IF(D113&lt;=30,1,-1))</f>
        <v>#VALUE!</v>
      </c>
      <c r="E172" s="193" t="e">
        <f t="shared" ref="E172:M172" si="336">IF(E78&lt;0.05,"",IF(E113&lt;=30,1,-1))</f>
        <v>#VALUE!</v>
      </c>
      <c r="F172" s="193" t="e">
        <f t="shared" si="336"/>
        <v>#VALUE!</v>
      </c>
      <c r="G172" s="193" t="e">
        <f t="shared" si="336"/>
        <v>#VALUE!</v>
      </c>
      <c r="H172" s="193" t="e">
        <f t="shared" si="336"/>
        <v>#VALUE!</v>
      </c>
      <c r="I172" s="193" t="e">
        <f t="shared" si="336"/>
        <v>#VALUE!</v>
      </c>
      <c r="J172" s="193" t="e">
        <f t="shared" si="336"/>
        <v>#VALUE!</v>
      </c>
      <c r="K172" s="193" t="e">
        <f t="shared" si="336"/>
        <v>#VALUE!</v>
      </c>
      <c r="L172" s="193" t="e">
        <f t="shared" si="336"/>
        <v>#VALUE!</v>
      </c>
      <c r="M172" s="193" t="e">
        <f t="shared" si="336"/>
        <v>#VALUE!</v>
      </c>
      <c r="N172" s="193"/>
      <c r="O172" s="193" t="s">
        <v>105</v>
      </c>
      <c r="W172" s="193" t="e">
        <f>IF(W78&lt;0.05,"",IF(W113&lt;=30,1,-1))</f>
        <v>#VALUE!</v>
      </c>
      <c r="X172" s="193" t="e">
        <f t="shared" ref="X172:AF172" si="337">IF(X78&lt;0.05,"",IF(X113&lt;=30,1,-1))</f>
        <v>#VALUE!</v>
      </c>
      <c r="Y172" s="193" t="e">
        <f t="shared" si="337"/>
        <v>#VALUE!</v>
      </c>
      <c r="Z172" s="193" t="e">
        <f t="shared" si="337"/>
        <v>#VALUE!</v>
      </c>
      <c r="AA172" s="193" t="e">
        <f t="shared" si="337"/>
        <v>#VALUE!</v>
      </c>
      <c r="AB172" s="193" t="e">
        <f t="shared" si="337"/>
        <v>#VALUE!</v>
      </c>
      <c r="AC172" s="193" t="e">
        <f t="shared" si="337"/>
        <v>#VALUE!</v>
      </c>
      <c r="AD172" s="193" t="e">
        <f t="shared" si="337"/>
        <v>#VALUE!</v>
      </c>
      <c r="AE172" s="193" t="e">
        <f t="shared" si="337"/>
        <v>#VALUE!</v>
      </c>
      <c r="AF172" s="193" t="e">
        <f t="shared" si="337"/>
        <v>#VALUE!</v>
      </c>
      <c r="AG172" s="193"/>
      <c r="AH172" s="193" t="s">
        <v>105</v>
      </c>
      <c r="AP172" s="193" t="e">
        <f>IF(AP78&lt;0.05,"",IF(AP113&lt;=30,1,-1))</f>
        <v>#VALUE!</v>
      </c>
      <c r="AQ172" s="193" t="e">
        <f t="shared" ref="AQ172:AY172" si="338">IF(AQ78&lt;0.05,"",IF(AQ113&lt;=30,1,-1))</f>
        <v>#VALUE!</v>
      </c>
      <c r="AR172" s="193" t="e">
        <f t="shared" si="338"/>
        <v>#VALUE!</v>
      </c>
      <c r="AS172" s="193" t="e">
        <f t="shared" si="338"/>
        <v>#VALUE!</v>
      </c>
      <c r="AT172" s="193" t="e">
        <f t="shared" si="338"/>
        <v>#VALUE!</v>
      </c>
      <c r="AU172" s="193" t="e">
        <f t="shared" si="338"/>
        <v>#VALUE!</v>
      </c>
      <c r="AV172" s="193" t="e">
        <f t="shared" si="338"/>
        <v>#VALUE!</v>
      </c>
      <c r="AW172" s="193" t="e">
        <f t="shared" si="338"/>
        <v>#VALUE!</v>
      </c>
      <c r="AX172" s="193" t="e">
        <f t="shared" si="338"/>
        <v>#VALUE!</v>
      </c>
      <c r="AY172" s="193" t="e">
        <f t="shared" si="338"/>
        <v>#VALUE!</v>
      </c>
      <c r="AZ172" s="193"/>
      <c r="BA172" s="193" t="s">
        <v>105</v>
      </c>
      <c r="BI172" s="193" t="e">
        <f>IF(BI78&lt;0.05,"",IF(BI113&lt;=30,1,-1))</f>
        <v>#VALUE!</v>
      </c>
      <c r="BJ172" s="193" t="e">
        <f t="shared" ref="BJ172:BR172" si="339">IF(BJ78&lt;0.05,"",IF(BJ113&lt;=30,1,-1))</f>
        <v>#VALUE!</v>
      </c>
      <c r="BK172" s="193" t="e">
        <f t="shared" si="339"/>
        <v>#VALUE!</v>
      </c>
      <c r="BL172" s="193" t="e">
        <f t="shared" si="339"/>
        <v>#VALUE!</v>
      </c>
      <c r="BM172" s="193" t="e">
        <f t="shared" si="339"/>
        <v>#VALUE!</v>
      </c>
      <c r="BN172" s="193" t="e">
        <f t="shared" si="339"/>
        <v>#VALUE!</v>
      </c>
      <c r="BO172" s="193" t="e">
        <f t="shared" si="339"/>
        <v>#VALUE!</v>
      </c>
      <c r="BP172" s="193" t="e">
        <f t="shared" si="339"/>
        <v>#VALUE!</v>
      </c>
      <c r="BQ172" s="193" t="e">
        <f t="shared" si="339"/>
        <v>#VALUE!</v>
      </c>
      <c r="BR172" s="193" t="e">
        <f t="shared" si="339"/>
        <v>#VALUE!</v>
      </c>
      <c r="BS172" s="193"/>
      <c r="BT172" s="193" t="s">
        <v>105</v>
      </c>
      <c r="CB172" s="193" t="e">
        <f>IF(CB78&lt;0.05,"",IF(CB113&lt;=30,1,-1))</f>
        <v>#VALUE!</v>
      </c>
      <c r="CC172" s="193" t="e">
        <f t="shared" ref="CC172:CK172" si="340">IF(CC78&lt;0.05,"",IF(CC113&lt;=30,1,-1))</f>
        <v>#VALUE!</v>
      </c>
      <c r="CD172" s="193" t="e">
        <f t="shared" si="340"/>
        <v>#VALUE!</v>
      </c>
      <c r="CE172" s="193" t="e">
        <f t="shared" si="340"/>
        <v>#VALUE!</v>
      </c>
      <c r="CF172" s="193" t="e">
        <f t="shared" si="340"/>
        <v>#VALUE!</v>
      </c>
      <c r="CG172" s="193" t="e">
        <f t="shared" si="340"/>
        <v>#VALUE!</v>
      </c>
      <c r="CH172" s="193" t="e">
        <f t="shared" si="340"/>
        <v>#VALUE!</v>
      </c>
      <c r="CI172" s="193" t="e">
        <f t="shared" si="340"/>
        <v>#VALUE!</v>
      </c>
      <c r="CJ172" s="193" t="e">
        <f t="shared" si="340"/>
        <v>#VALUE!</v>
      </c>
      <c r="CK172" s="193" t="e">
        <f t="shared" si="340"/>
        <v>#VALUE!</v>
      </c>
      <c r="CL172" s="193"/>
      <c r="CM172" s="193" t="s">
        <v>105</v>
      </c>
      <c r="CU172" s="193" t="e">
        <f>IF(CU78&lt;0.05,"",IF(CU113&lt;=30,1,-1))</f>
        <v>#VALUE!</v>
      </c>
      <c r="CV172" s="193" t="e">
        <f t="shared" ref="CV172:DD172" si="341">IF(CV78&lt;0.05,"",IF(CV113&lt;=30,1,-1))</f>
        <v>#VALUE!</v>
      </c>
      <c r="CW172" s="193" t="e">
        <f t="shared" si="341"/>
        <v>#VALUE!</v>
      </c>
      <c r="CX172" s="193" t="e">
        <f t="shared" si="341"/>
        <v>#VALUE!</v>
      </c>
      <c r="CY172" s="193" t="e">
        <f t="shared" si="341"/>
        <v>#VALUE!</v>
      </c>
      <c r="CZ172" s="193" t="e">
        <f t="shared" si="341"/>
        <v>#VALUE!</v>
      </c>
      <c r="DA172" s="193" t="e">
        <f t="shared" si="341"/>
        <v>#VALUE!</v>
      </c>
      <c r="DB172" s="193" t="e">
        <f t="shared" si="341"/>
        <v>#VALUE!</v>
      </c>
      <c r="DC172" s="193" t="e">
        <f t="shared" si="341"/>
        <v>#VALUE!</v>
      </c>
      <c r="DD172" s="193" t="e">
        <f t="shared" si="341"/>
        <v>#VALUE!</v>
      </c>
      <c r="DE172" s="193"/>
      <c r="DF172" s="193" t="s">
        <v>105</v>
      </c>
    </row>
    <row r="173" spans="1:112" hidden="1">
      <c r="D173" s="193" t="e">
        <f>IF(D172="","",D172+E172)</f>
        <v>#VALUE!</v>
      </c>
      <c r="E173" s="193" t="e">
        <f t="shared" ref="E173:M173" si="342">E172+F172</f>
        <v>#VALUE!</v>
      </c>
      <c r="F173" s="193" t="e">
        <f t="shared" si="342"/>
        <v>#VALUE!</v>
      </c>
      <c r="G173" s="193" t="e">
        <f t="shared" si="342"/>
        <v>#VALUE!</v>
      </c>
      <c r="H173" s="193" t="e">
        <f t="shared" si="342"/>
        <v>#VALUE!</v>
      </c>
      <c r="I173" s="193" t="e">
        <f t="shared" si="342"/>
        <v>#VALUE!</v>
      </c>
      <c r="J173" s="193" t="e">
        <f t="shared" si="342"/>
        <v>#VALUE!</v>
      </c>
      <c r="K173" s="193" t="e">
        <f t="shared" si="342"/>
        <v>#VALUE!</v>
      </c>
      <c r="L173" s="193" t="e">
        <f t="shared" si="342"/>
        <v>#VALUE!</v>
      </c>
      <c r="M173" s="193" t="e">
        <f t="shared" si="342"/>
        <v>#VALUE!</v>
      </c>
      <c r="N173" s="193"/>
      <c r="O173" s="193" t="s">
        <v>87</v>
      </c>
      <c r="W173" s="193" t="e">
        <f>IF(W172="","",W172+X172)</f>
        <v>#VALUE!</v>
      </c>
      <c r="X173" s="193" t="e">
        <f t="shared" ref="X173:AF173" si="343">X172+Y172</f>
        <v>#VALUE!</v>
      </c>
      <c r="Y173" s="193" t="e">
        <f t="shared" si="343"/>
        <v>#VALUE!</v>
      </c>
      <c r="Z173" s="193" t="e">
        <f t="shared" si="343"/>
        <v>#VALUE!</v>
      </c>
      <c r="AA173" s="193" t="e">
        <f t="shared" si="343"/>
        <v>#VALUE!</v>
      </c>
      <c r="AB173" s="193" t="e">
        <f t="shared" si="343"/>
        <v>#VALUE!</v>
      </c>
      <c r="AC173" s="193" t="e">
        <f t="shared" si="343"/>
        <v>#VALUE!</v>
      </c>
      <c r="AD173" s="193" t="e">
        <f t="shared" si="343"/>
        <v>#VALUE!</v>
      </c>
      <c r="AE173" s="193" t="e">
        <f t="shared" si="343"/>
        <v>#VALUE!</v>
      </c>
      <c r="AF173" s="193" t="e">
        <f t="shared" si="343"/>
        <v>#VALUE!</v>
      </c>
      <c r="AG173" s="193"/>
      <c r="AH173" s="193" t="s">
        <v>87</v>
      </c>
      <c r="AP173" s="193" t="e">
        <f>IF(AP172="","",AP172+AQ172)</f>
        <v>#VALUE!</v>
      </c>
      <c r="AQ173" s="193" t="e">
        <f t="shared" ref="AQ173:AY173" si="344">AQ172+AR172</f>
        <v>#VALUE!</v>
      </c>
      <c r="AR173" s="193" t="e">
        <f t="shared" si="344"/>
        <v>#VALUE!</v>
      </c>
      <c r="AS173" s="193" t="e">
        <f t="shared" si="344"/>
        <v>#VALUE!</v>
      </c>
      <c r="AT173" s="193" t="e">
        <f t="shared" si="344"/>
        <v>#VALUE!</v>
      </c>
      <c r="AU173" s="193" t="e">
        <f t="shared" si="344"/>
        <v>#VALUE!</v>
      </c>
      <c r="AV173" s="193" t="e">
        <f t="shared" si="344"/>
        <v>#VALUE!</v>
      </c>
      <c r="AW173" s="193" t="e">
        <f t="shared" si="344"/>
        <v>#VALUE!</v>
      </c>
      <c r="AX173" s="193" t="e">
        <f t="shared" si="344"/>
        <v>#VALUE!</v>
      </c>
      <c r="AY173" s="193" t="e">
        <f t="shared" si="344"/>
        <v>#VALUE!</v>
      </c>
      <c r="AZ173" s="193"/>
      <c r="BA173" s="193" t="s">
        <v>87</v>
      </c>
      <c r="BI173" s="193" t="e">
        <f>IF(BI172="","",BI172+BJ172)</f>
        <v>#VALUE!</v>
      </c>
      <c r="BJ173" s="193" t="e">
        <f t="shared" ref="BJ173:BR173" si="345">BJ172+BK172</f>
        <v>#VALUE!</v>
      </c>
      <c r="BK173" s="193" t="e">
        <f t="shared" si="345"/>
        <v>#VALUE!</v>
      </c>
      <c r="BL173" s="193" t="e">
        <f t="shared" si="345"/>
        <v>#VALUE!</v>
      </c>
      <c r="BM173" s="193" t="e">
        <f t="shared" si="345"/>
        <v>#VALUE!</v>
      </c>
      <c r="BN173" s="193" t="e">
        <f t="shared" si="345"/>
        <v>#VALUE!</v>
      </c>
      <c r="BO173" s="193" t="e">
        <f t="shared" si="345"/>
        <v>#VALUE!</v>
      </c>
      <c r="BP173" s="193" t="e">
        <f t="shared" si="345"/>
        <v>#VALUE!</v>
      </c>
      <c r="BQ173" s="193" t="e">
        <f t="shared" si="345"/>
        <v>#VALUE!</v>
      </c>
      <c r="BR173" s="193" t="e">
        <f t="shared" si="345"/>
        <v>#VALUE!</v>
      </c>
      <c r="BS173" s="193"/>
      <c r="BT173" s="193" t="s">
        <v>87</v>
      </c>
      <c r="CB173" s="193" t="e">
        <f>IF(CB172="","",CB172+CC172)</f>
        <v>#VALUE!</v>
      </c>
      <c r="CC173" s="193" t="e">
        <f t="shared" ref="CC173:CK173" si="346">CC172+CD172</f>
        <v>#VALUE!</v>
      </c>
      <c r="CD173" s="193" t="e">
        <f t="shared" si="346"/>
        <v>#VALUE!</v>
      </c>
      <c r="CE173" s="193" t="e">
        <f t="shared" si="346"/>
        <v>#VALUE!</v>
      </c>
      <c r="CF173" s="193" t="e">
        <f t="shared" si="346"/>
        <v>#VALUE!</v>
      </c>
      <c r="CG173" s="193" t="e">
        <f t="shared" si="346"/>
        <v>#VALUE!</v>
      </c>
      <c r="CH173" s="193" t="e">
        <f t="shared" si="346"/>
        <v>#VALUE!</v>
      </c>
      <c r="CI173" s="193" t="e">
        <f t="shared" si="346"/>
        <v>#VALUE!</v>
      </c>
      <c r="CJ173" s="193" t="e">
        <f t="shared" si="346"/>
        <v>#VALUE!</v>
      </c>
      <c r="CK173" s="193" t="e">
        <f t="shared" si="346"/>
        <v>#VALUE!</v>
      </c>
      <c r="CL173" s="193"/>
      <c r="CM173" s="193" t="s">
        <v>87</v>
      </c>
      <c r="CU173" s="193" t="e">
        <f>IF(CU172="","",CU172+CV172)</f>
        <v>#VALUE!</v>
      </c>
      <c r="CV173" s="193" t="e">
        <f t="shared" ref="CV173:DD173" si="347">CV172+CW172</f>
        <v>#VALUE!</v>
      </c>
      <c r="CW173" s="193" t="e">
        <f t="shared" si="347"/>
        <v>#VALUE!</v>
      </c>
      <c r="CX173" s="193" t="e">
        <f t="shared" si="347"/>
        <v>#VALUE!</v>
      </c>
      <c r="CY173" s="193" t="e">
        <f t="shared" si="347"/>
        <v>#VALUE!</v>
      </c>
      <c r="CZ173" s="193" t="e">
        <f t="shared" si="347"/>
        <v>#VALUE!</v>
      </c>
      <c r="DA173" s="193" t="e">
        <f t="shared" si="347"/>
        <v>#VALUE!</v>
      </c>
      <c r="DB173" s="193" t="e">
        <f t="shared" si="347"/>
        <v>#VALUE!</v>
      </c>
      <c r="DC173" s="193" t="e">
        <f t="shared" si="347"/>
        <v>#VALUE!</v>
      </c>
      <c r="DD173" s="193" t="e">
        <f t="shared" si="347"/>
        <v>#VALUE!</v>
      </c>
      <c r="DE173" s="193"/>
      <c r="DF173" s="193" t="s">
        <v>87</v>
      </c>
    </row>
    <row r="174" spans="1:112" hidden="1">
      <c r="D174" s="197" t="e">
        <f>IF(AND(D172=1,D173=0),D104,"")</f>
        <v>#VALUE!</v>
      </c>
      <c r="E174" s="197" t="e">
        <f t="shared" ref="E174:M174" si="348">IF(AND(E172=1,E173=0),E104,"")</f>
        <v>#VALUE!</v>
      </c>
      <c r="F174" s="197" t="e">
        <f t="shared" si="348"/>
        <v>#VALUE!</v>
      </c>
      <c r="G174" s="197" t="e">
        <f t="shared" si="348"/>
        <v>#VALUE!</v>
      </c>
      <c r="H174" s="197" t="e">
        <f t="shared" si="348"/>
        <v>#VALUE!</v>
      </c>
      <c r="I174" s="197" t="e">
        <f t="shared" si="348"/>
        <v>#VALUE!</v>
      </c>
      <c r="J174" s="197" t="e">
        <f t="shared" si="348"/>
        <v>#VALUE!</v>
      </c>
      <c r="K174" s="197" t="e">
        <f t="shared" si="348"/>
        <v>#VALUE!</v>
      </c>
      <c r="L174" s="197" t="e">
        <f t="shared" si="348"/>
        <v>#VALUE!</v>
      </c>
      <c r="M174" s="197" t="e">
        <f t="shared" si="348"/>
        <v>#VALUE!</v>
      </c>
      <c r="N174" s="193"/>
      <c r="O174" s="193" t="s">
        <v>106</v>
      </c>
      <c r="W174" s="197" t="e">
        <f>IF(AND(W172=1,W173=0),W104,"")</f>
        <v>#VALUE!</v>
      </c>
      <c r="X174" s="197" t="e">
        <f t="shared" ref="X174:AF174" si="349">IF(AND(X172=1,X173=0),X104,"")</f>
        <v>#VALUE!</v>
      </c>
      <c r="Y174" s="197" t="e">
        <f t="shared" si="349"/>
        <v>#VALUE!</v>
      </c>
      <c r="Z174" s="197" t="e">
        <f t="shared" si="349"/>
        <v>#VALUE!</v>
      </c>
      <c r="AA174" s="197" t="e">
        <f t="shared" si="349"/>
        <v>#VALUE!</v>
      </c>
      <c r="AB174" s="197" t="e">
        <f t="shared" si="349"/>
        <v>#VALUE!</v>
      </c>
      <c r="AC174" s="197" t="e">
        <f t="shared" si="349"/>
        <v>#VALUE!</v>
      </c>
      <c r="AD174" s="197" t="e">
        <f t="shared" si="349"/>
        <v>#VALUE!</v>
      </c>
      <c r="AE174" s="197" t="e">
        <f t="shared" si="349"/>
        <v>#VALUE!</v>
      </c>
      <c r="AF174" s="197" t="e">
        <f t="shared" si="349"/>
        <v>#VALUE!</v>
      </c>
      <c r="AG174" s="193"/>
      <c r="AH174" s="193" t="s">
        <v>106</v>
      </c>
      <c r="AP174" s="197" t="e">
        <f>IF(AND(AP172=1,AP173=0),AP104,"")</f>
        <v>#VALUE!</v>
      </c>
      <c r="AQ174" s="197" t="e">
        <f t="shared" ref="AQ174:AY174" si="350">IF(AND(AQ172=1,AQ173=0),AQ104,"")</f>
        <v>#VALUE!</v>
      </c>
      <c r="AR174" s="197" t="e">
        <f t="shared" si="350"/>
        <v>#VALUE!</v>
      </c>
      <c r="AS174" s="197" t="e">
        <f t="shared" si="350"/>
        <v>#VALUE!</v>
      </c>
      <c r="AT174" s="197" t="e">
        <f t="shared" si="350"/>
        <v>#VALUE!</v>
      </c>
      <c r="AU174" s="197" t="e">
        <f t="shared" si="350"/>
        <v>#VALUE!</v>
      </c>
      <c r="AV174" s="197" t="e">
        <f t="shared" si="350"/>
        <v>#VALUE!</v>
      </c>
      <c r="AW174" s="197" t="e">
        <f t="shared" si="350"/>
        <v>#VALUE!</v>
      </c>
      <c r="AX174" s="197" t="e">
        <f t="shared" si="350"/>
        <v>#VALUE!</v>
      </c>
      <c r="AY174" s="197" t="e">
        <f t="shared" si="350"/>
        <v>#VALUE!</v>
      </c>
      <c r="AZ174" s="193"/>
      <c r="BA174" s="193" t="s">
        <v>106</v>
      </c>
      <c r="BI174" s="197" t="e">
        <f>IF(AND(BI172=1,BI173=0),BI104,"")</f>
        <v>#VALUE!</v>
      </c>
      <c r="BJ174" s="197" t="e">
        <f t="shared" ref="BJ174:BR174" si="351">IF(AND(BJ172=1,BJ173=0),BJ104,"")</f>
        <v>#VALUE!</v>
      </c>
      <c r="BK174" s="197" t="e">
        <f t="shared" si="351"/>
        <v>#VALUE!</v>
      </c>
      <c r="BL174" s="197" t="e">
        <f t="shared" si="351"/>
        <v>#VALUE!</v>
      </c>
      <c r="BM174" s="197" t="e">
        <f t="shared" si="351"/>
        <v>#VALUE!</v>
      </c>
      <c r="BN174" s="197" t="e">
        <f t="shared" si="351"/>
        <v>#VALUE!</v>
      </c>
      <c r="BO174" s="197" t="e">
        <f t="shared" si="351"/>
        <v>#VALUE!</v>
      </c>
      <c r="BP174" s="197" t="e">
        <f t="shared" si="351"/>
        <v>#VALUE!</v>
      </c>
      <c r="BQ174" s="197" t="e">
        <f t="shared" si="351"/>
        <v>#VALUE!</v>
      </c>
      <c r="BR174" s="197" t="e">
        <f t="shared" si="351"/>
        <v>#VALUE!</v>
      </c>
      <c r="BS174" s="193"/>
      <c r="BT174" s="193" t="s">
        <v>106</v>
      </c>
      <c r="CB174" s="197" t="e">
        <f>IF(AND(CB172=1,CB173=0),CB104,"")</f>
        <v>#VALUE!</v>
      </c>
      <c r="CC174" s="197" t="e">
        <f t="shared" ref="CC174:CK174" si="352">IF(AND(CC172=1,CC173=0),CC104,"")</f>
        <v>#VALUE!</v>
      </c>
      <c r="CD174" s="197" t="e">
        <f t="shared" si="352"/>
        <v>#VALUE!</v>
      </c>
      <c r="CE174" s="197" t="e">
        <f t="shared" si="352"/>
        <v>#VALUE!</v>
      </c>
      <c r="CF174" s="197" t="e">
        <f t="shared" si="352"/>
        <v>#VALUE!</v>
      </c>
      <c r="CG174" s="197" t="e">
        <f t="shared" si="352"/>
        <v>#VALUE!</v>
      </c>
      <c r="CH174" s="197" t="e">
        <f t="shared" si="352"/>
        <v>#VALUE!</v>
      </c>
      <c r="CI174" s="197" t="e">
        <f t="shared" si="352"/>
        <v>#VALUE!</v>
      </c>
      <c r="CJ174" s="197" t="e">
        <f t="shared" si="352"/>
        <v>#VALUE!</v>
      </c>
      <c r="CK174" s="197" t="e">
        <f t="shared" si="352"/>
        <v>#VALUE!</v>
      </c>
      <c r="CL174" s="193"/>
      <c r="CM174" s="193" t="s">
        <v>106</v>
      </c>
      <c r="CU174" s="197" t="e">
        <f>IF(AND(CU172=1,CU173=0),CU104,"")</f>
        <v>#VALUE!</v>
      </c>
      <c r="CV174" s="197" t="e">
        <f t="shared" ref="CV174:DD174" si="353">IF(AND(CV172=1,CV173=0),CV104,"")</f>
        <v>#VALUE!</v>
      </c>
      <c r="CW174" s="197" t="e">
        <f t="shared" si="353"/>
        <v>#VALUE!</v>
      </c>
      <c r="CX174" s="197" t="e">
        <f t="shared" si="353"/>
        <v>#VALUE!</v>
      </c>
      <c r="CY174" s="197" t="e">
        <f t="shared" si="353"/>
        <v>#VALUE!</v>
      </c>
      <c r="CZ174" s="197" t="e">
        <f t="shared" si="353"/>
        <v>#VALUE!</v>
      </c>
      <c r="DA174" s="197" t="e">
        <f t="shared" si="353"/>
        <v>#VALUE!</v>
      </c>
      <c r="DB174" s="197" t="e">
        <f t="shared" si="353"/>
        <v>#VALUE!</v>
      </c>
      <c r="DC174" s="197" t="e">
        <f t="shared" si="353"/>
        <v>#VALUE!</v>
      </c>
      <c r="DD174" s="197" t="e">
        <f t="shared" si="353"/>
        <v>#VALUE!</v>
      </c>
      <c r="DE174" s="193"/>
      <c r="DF174" s="193" t="s">
        <v>106</v>
      </c>
    </row>
    <row r="175" spans="1:112" hidden="1">
      <c r="D175" s="197" t="e">
        <f>IF(AND(D172=1,D173=0),D113,"")</f>
        <v>#VALUE!</v>
      </c>
      <c r="E175" s="197" t="e">
        <f t="shared" ref="E175:M175" si="354">IF(AND(E172=1,E173=0),E113,"")</f>
        <v>#VALUE!</v>
      </c>
      <c r="F175" s="197" t="e">
        <f t="shared" si="354"/>
        <v>#VALUE!</v>
      </c>
      <c r="G175" s="197" t="e">
        <f t="shared" si="354"/>
        <v>#VALUE!</v>
      </c>
      <c r="H175" s="197" t="e">
        <f t="shared" si="354"/>
        <v>#VALUE!</v>
      </c>
      <c r="I175" s="197" t="e">
        <f t="shared" si="354"/>
        <v>#VALUE!</v>
      </c>
      <c r="J175" s="197" t="e">
        <f t="shared" si="354"/>
        <v>#VALUE!</v>
      </c>
      <c r="K175" s="197" t="e">
        <f t="shared" si="354"/>
        <v>#VALUE!</v>
      </c>
      <c r="L175" s="197" t="e">
        <f t="shared" si="354"/>
        <v>#VALUE!</v>
      </c>
      <c r="M175" s="197" t="e">
        <f t="shared" si="354"/>
        <v>#VALUE!</v>
      </c>
      <c r="N175" s="193"/>
      <c r="O175" s="193" t="s">
        <v>107</v>
      </c>
      <c r="W175" s="197" t="e">
        <f>IF(AND(W172=1,W173=0),W113,"")</f>
        <v>#VALUE!</v>
      </c>
      <c r="X175" s="197" t="e">
        <f t="shared" ref="X175:AF175" si="355">IF(AND(X172=1,X173=0),X113,"")</f>
        <v>#VALUE!</v>
      </c>
      <c r="Y175" s="197" t="e">
        <f t="shared" si="355"/>
        <v>#VALUE!</v>
      </c>
      <c r="Z175" s="197" t="e">
        <f t="shared" si="355"/>
        <v>#VALUE!</v>
      </c>
      <c r="AA175" s="197" t="e">
        <f t="shared" si="355"/>
        <v>#VALUE!</v>
      </c>
      <c r="AB175" s="197" t="e">
        <f t="shared" si="355"/>
        <v>#VALUE!</v>
      </c>
      <c r="AC175" s="197" t="e">
        <f t="shared" si="355"/>
        <v>#VALUE!</v>
      </c>
      <c r="AD175" s="197" t="e">
        <f t="shared" si="355"/>
        <v>#VALUE!</v>
      </c>
      <c r="AE175" s="197" t="e">
        <f t="shared" si="355"/>
        <v>#VALUE!</v>
      </c>
      <c r="AF175" s="197" t="e">
        <f t="shared" si="355"/>
        <v>#VALUE!</v>
      </c>
      <c r="AG175" s="193"/>
      <c r="AH175" s="193" t="s">
        <v>107</v>
      </c>
      <c r="AP175" s="197" t="e">
        <f>IF(AND(AP172=1,AP173=0),AP113,"")</f>
        <v>#VALUE!</v>
      </c>
      <c r="AQ175" s="197" t="e">
        <f t="shared" ref="AQ175:AY175" si="356">IF(AND(AQ172=1,AQ173=0),AQ113,"")</f>
        <v>#VALUE!</v>
      </c>
      <c r="AR175" s="197" t="e">
        <f t="shared" si="356"/>
        <v>#VALUE!</v>
      </c>
      <c r="AS175" s="197" t="e">
        <f t="shared" si="356"/>
        <v>#VALUE!</v>
      </c>
      <c r="AT175" s="197" t="e">
        <f t="shared" si="356"/>
        <v>#VALUE!</v>
      </c>
      <c r="AU175" s="197" t="e">
        <f t="shared" si="356"/>
        <v>#VALUE!</v>
      </c>
      <c r="AV175" s="197" t="e">
        <f t="shared" si="356"/>
        <v>#VALUE!</v>
      </c>
      <c r="AW175" s="197" t="e">
        <f t="shared" si="356"/>
        <v>#VALUE!</v>
      </c>
      <c r="AX175" s="197" t="e">
        <f t="shared" si="356"/>
        <v>#VALUE!</v>
      </c>
      <c r="AY175" s="197" t="e">
        <f t="shared" si="356"/>
        <v>#VALUE!</v>
      </c>
      <c r="AZ175" s="193"/>
      <c r="BA175" s="193" t="s">
        <v>107</v>
      </c>
      <c r="BI175" s="197" t="e">
        <f>IF(AND(BI172=1,BI173=0),BI113,"")</f>
        <v>#VALUE!</v>
      </c>
      <c r="BJ175" s="197" t="e">
        <f t="shared" ref="BJ175:BR175" si="357">IF(AND(BJ172=1,BJ173=0),BJ113,"")</f>
        <v>#VALUE!</v>
      </c>
      <c r="BK175" s="197" t="e">
        <f t="shared" si="357"/>
        <v>#VALUE!</v>
      </c>
      <c r="BL175" s="197" t="e">
        <f t="shared" si="357"/>
        <v>#VALUE!</v>
      </c>
      <c r="BM175" s="197" t="e">
        <f t="shared" si="357"/>
        <v>#VALUE!</v>
      </c>
      <c r="BN175" s="197" t="e">
        <f t="shared" si="357"/>
        <v>#VALUE!</v>
      </c>
      <c r="BO175" s="197" t="e">
        <f t="shared" si="357"/>
        <v>#VALUE!</v>
      </c>
      <c r="BP175" s="197" t="e">
        <f t="shared" si="357"/>
        <v>#VALUE!</v>
      </c>
      <c r="BQ175" s="197" t="e">
        <f t="shared" si="357"/>
        <v>#VALUE!</v>
      </c>
      <c r="BR175" s="197" t="e">
        <f t="shared" si="357"/>
        <v>#VALUE!</v>
      </c>
      <c r="BS175" s="193"/>
      <c r="BT175" s="193" t="s">
        <v>107</v>
      </c>
      <c r="CB175" s="197" t="e">
        <f>IF(AND(CB172=1,CB173=0),CB113,"")</f>
        <v>#VALUE!</v>
      </c>
      <c r="CC175" s="197" t="e">
        <f t="shared" ref="CC175:CK175" si="358">IF(AND(CC172=1,CC173=0),CC113,"")</f>
        <v>#VALUE!</v>
      </c>
      <c r="CD175" s="197" t="e">
        <f t="shared" si="358"/>
        <v>#VALUE!</v>
      </c>
      <c r="CE175" s="197" t="e">
        <f t="shared" si="358"/>
        <v>#VALUE!</v>
      </c>
      <c r="CF175" s="197" t="e">
        <f t="shared" si="358"/>
        <v>#VALUE!</v>
      </c>
      <c r="CG175" s="197" t="e">
        <f t="shared" si="358"/>
        <v>#VALUE!</v>
      </c>
      <c r="CH175" s="197" t="e">
        <f t="shared" si="358"/>
        <v>#VALUE!</v>
      </c>
      <c r="CI175" s="197" t="e">
        <f t="shared" si="358"/>
        <v>#VALUE!</v>
      </c>
      <c r="CJ175" s="197" t="e">
        <f t="shared" si="358"/>
        <v>#VALUE!</v>
      </c>
      <c r="CK175" s="197" t="e">
        <f t="shared" si="358"/>
        <v>#VALUE!</v>
      </c>
      <c r="CL175" s="193"/>
      <c r="CM175" s="193" t="s">
        <v>107</v>
      </c>
      <c r="CU175" s="197" t="e">
        <f>IF(AND(CU172=1,CU173=0),CU113,"")</f>
        <v>#VALUE!</v>
      </c>
      <c r="CV175" s="197" t="e">
        <f t="shared" ref="CV175:DD175" si="359">IF(AND(CV172=1,CV173=0),CV113,"")</f>
        <v>#VALUE!</v>
      </c>
      <c r="CW175" s="197" t="e">
        <f t="shared" si="359"/>
        <v>#VALUE!</v>
      </c>
      <c r="CX175" s="197" t="e">
        <f t="shared" si="359"/>
        <v>#VALUE!</v>
      </c>
      <c r="CY175" s="197" t="e">
        <f t="shared" si="359"/>
        <v>#VALUE!</v>
      </c>
      <c r="CZ175" s="197" t="e">
        <f t="shared" si="359"/>
        <v>#VALUE!</v>
      </c>
      <c r="DA175" s="197" t="e">
        <f t="shared" si="359"/>
        <v>#VALUE!</v>
      </c>
      <c r="DB175" s="197" t="e">
        <f t="shared" si="359"/>
        <v>#VALUE!</v>
      </c>
      <c r="DC175" s="197" t="e">
        <f t="shared" si="359"/>
        <v>#VALUE!</v>
      </c>
      <c r="DD175" s="197" t="e">
        <f t="shared" si="359"/>
        <v>#VALUE!</v>
      </c>
      <c r="DE175" s="193"/>
      <c r="DF175" s="193" t="s">
        <v>107</v>
      </c>
    </row>
    <row r="176" spans="1:112" hidden="1">
      <c r="D176" s="197" t="e">
        <f>IF(AND(D172=1,D173=0),E104,"")</f>
        <v>#VALUE!</v>
      </c>
      <c r="E176" s="197" t="e">
        <f t="shared" ref="E176:M176" si="360">IF(AND(E172=1,E173=0),F104,"")</f>
        <v>#VALUE!</v>
      </c>
      <c r="F176" s="197" t="e">
        <f t="shared" si="360"/>
        <v>#VALUE!</v>
      </c>
      <c r="G176" s="197" t="e">
        <f t="shared" si="360"/>
        <v>#VALUE!</v>
      </c>
      <c r="H176" s="197" t="e">
        <f t="shared" si="360"/>
        <v>#VALUE!</v>
      </c>
      <c r="I176" s="197" t="e">
        <f t="shared" si="360"/>
        <v>#VALUE!</v>
      </c>
      <c r="J176" s="197" t="e">
        <f t="shared" si="360"/>
        <v>#VALUE!</v>
      </c>
      <c r="K176" s="197" t="e">
        <f t="shared" si="360"/>
        <v>#VALUE!</v>
      </c>
      <c r="L176" s="197" t="e">
        <f t="shared" si="360"/>
        <v>#VALUE!</v>
      </c>
      <c r="M176" s="197" t="e">
        <f t="shared" si="360"/>
        <v>#VALUE!</v>
      </c>
      <c r="N176" s="193"/>
      <c r="O176" s="193" t="s">
        <v>108</v>
      </c>
      <c r="W176" s="197" t="e">
        <f t="shared" ref="W176:AF176" si="361">IF(AND(W172=1,W173=0),X104,"")</f>
        <v>#VALUE!</v>
      </c>
      <c r="X176" s="197" t="e">
        <f t="shared" si="361"/>
        <v>#VALUE!</v>
      </c>
      <c r="Y176" s="197" t="e">
        <f t="shared" si="361"/>
        <v>#VALUE!</v>
      </c>
      <c r="Z176" s="197" t="e">
        <f t="shared" si="361"/>
        <v>#VALUE!</v>
      </c>
      <c r="AA176" s="197" t="e">
        <f t="shared" si="361"/>
        <v>#VALUE!</v>
      </c>
      <c r="AB176" s="197" t="e">
        <f t="shared" si="361"/>
        <v>#VALUE!</v>
      </c>
      <c r="AC176" s="197" t="e">
        <f t="shared" si="361"/>
        <v>#VALUE!</v>
      </c>
      <c r="AD176" s="197" t="e">
        <f t="shared" si="361"/>
        <v>#VALUE!</v>
      </c>
      <c r="AE176" s="197" t="e">
        <f t="shared" si="361"/>
        <v>#VALUE!</v>
      </c>
      <c r="AF176" s="197" t="e">
        <f t="shared" si="361"/>
        <v>#VALUE!</v>
      </c>
      <c r="AG176" s="193"/>
      <c r="AH176" s="193" t="s">
        <v>108</v>
      </c>
      <c r="AP176" s="197" t="e">
        <f t="shared" ref="AP176:AY176" si="362">IF(AND(AP172=1,AP173=0),AQ104,"")</f>
        <v>#VALUE!</v>
      </c>
      <c r="AQ176" s="197" t="e">
        <f t="shared" si="362"/>
        <v>#VALUE!</v>
      </c>
      <c r="AR176" s="197" t="e">
        <f t="shared" si="362"/>
        <v>#VALUE!</v>
      </c>
      <c r="AS176" s="197" t="e">
        <f t="shared" si="362"/>
        <v>#VALUE!</v>
      </c>
      <c r="AT176" s="197" t="e">
        <f t="shared" si="362"/>
        <v>#VALUE!</v>
      </c>
      <c r="AU176" s="197" t="e">
        <f t="shared" si="362"/>
        <v>#VALUE!</v>
      </c>
      <c r="AV176" s="197" t="e">
        <f t="shared" si="362"/>
        <v>#VALUE!</v>
      </c>
      <c r="AW176" s="197" t="e">
        <f t="shared" si="362"/>
        <v>#VALUE!</v>
      </c>
      <c r="AX176" s="197" t="e">
        <f t="shared" si="362"/>
        <v>#VALUE!</v>
      </c>
      <c r="AY176" s="197" t="e">
        <f t="shared" si="362"/>
        <v>#VALUE!</v>
      </c>
      <c r="AZ176" s="193"/>
      <c r="BA176" s="193" t="s">
        <v>108</v>
      </c>
      <c r="BI176" s="197" t="e">
        <f t="shared" ref="BI176:BR176" si="363">IF(AND(BI172=1,BI173=0),BJ104,"")</f>
        <v>#VALUE!</v>
      </c>
      <c r="BJ176" s="197" t="e">
        <f t="shared" si="363"/>
        <v>#VALUE!</v>
      </c>
      <c r="BK176" s="197" t="e">
        <f t="shared" si="363"/>
        <v>#VALUE!</v>
      </c>
      <c r="BL176" s="197" t="e">
        <f t="shared" si="363"/>
        <v>#VALUE!</v>
      </c>
      <c r="BM176" s="197" t="e">
        <f t="shared" si="363"/>
        <v>#VALUE!</v>
      </c>
      <c r="BN176" s="197" t="e">
        <f t="shared" si="363"/>
        <v>#VALUE!</v>
      </c>
      <c r="BO176" s="197" t="e">
        <f t="shared" si="363"/>
        <v>#VALUE!</v>
      </c>
      <c r="BP176" s="197" t="e">
        <f t="shared" si="363"/>
        <v>#VALUE!</v>
      </c>
      <c r="BQ176" s="197" t="e">
        <f t="shared" si="363"/>
        <v>#VALUE!</v>
      </c>
      <c r="BR176" s="197" t="e">
        <f t="shared" si="363"/>
        <v>#VALUE!</v>
      </c>
      <c r="BS176" s="193"/>
      <c r="BT176" s="193" t="s">
        <v>108</v>
      </c>
      <c r="CB176" s="197" t="e">
        <f t="shared" ref="CB176:CK176" si="364">IF(AND(CB172=1,CB173=0),CC104,"")</f>
        <v>#VALUE!</v>
      </c>
      <c r="CC176" s="197" t="e">
        <f t="shared" si="364"/>
        <v>#VALUE!</v>
      </c>
      <c r="CD176" s="197" t="e">
        <f t="shared" si="364"/>
        <v>#VALUE!</v>
      </c>
      <c r="CE176" s="197" t="e">
        <f t="shared" si="364"/>
        <v>#VALUE!</v>
      </c>
      <c r="CF176" s="197" t="e">
        <f t="shared" si="364"/>
        <v>#VALUE!</v>
      </c>
      <c r="CG176" s="197" t="e">
        <f t="shared" si="364"/>
        <v>#VALUE!</v>
      </c>
      <c r="CH176" s="197" t="e">
        <f t="shared" si="364"/>
        <v>#VALUE!</v>
      </c>
      <c r="CI176" s="197" t="e">
        <f t="shared" si="364"/>
        <v>#VALUE!</v>
      </c>
      <c r="CJ176" s="197" t="e">
        <f t="shared" si="364"/>
        <v>#VALUE!</v>
      </c>
      <c r="CK176" s="197" t="e">
        <f t="shared" si="364"/>
        <v>#VALUE!</v>
      </c>
      <c r="CL176" s="193"/>
      <c r="CM176" s="193" t="s">
        <v>108</v>
      </c>
      <c r="CU176" s="197" t="e">
        <f t="shared" ref="CU176:DD176" si="365">IF(AND(CU172=1,CU173=0),CV104,"")</f>
        <v>#VALUE!</v>
      </c>
      <c r="CV176" s="197" t="e">
        <f t="shared" si="365"/>
        <v>#VALUE!</v>
      </c>
      <c r="CW176" s="197" t="e">
        <f t="shared" si="365"/>
        <v>#VALUE!</v>
      </c>
      <c r="CX176" s="197" t="e">
        <f t="shared" si="365"/>
        <v>#VALUE!</v>
      </c>
      <c r="CY176" s="197" t="e">
        <f t="shared" si="365"/>
        <v>#VALUE!</v>
      </c>
      <c r="CZ176" s="197" t="e">
        <f t="shared" si="365"/>
        <v>#VALUE!</v>
      </c>
      <c r="DA176" s="197" t="e">
        <f t="shared" si="365"/>
        <v>#VALUE!</v>
      </c>
      <c r="DB176" s="197" t="e">
        <f t="shared" si="365"/>
        <v>#VALUE!</v>
      </c>
      <c r="DC176" s="197" t="e">
        <f t="shared" si="365"/>
        <v>#VALUE!</v>
      </c>
      <c r="DD176" s="197" t="e">
        <f t="shared" si="365"/>
        <v>#VALUE!</v>
      </c>
      <c r="DE176" s="193"/>
      <c r="DF176" s="193" t="s">
        <v>108</v>
      </c>
    </row>
    <row r="177" spans="4:112" hidden="1">
      <c r="D177" s="197" t="e">
        <f>IF(AND(D172=1,D173=0),E113,"")</f>
        <v>#VALUE!</v>
      </c>
      <c r="E177" s="197" t="e">
        <f t="shared" ref="E177:M177" si="366">IF(AND(E172=1,E173=0),F113,"")</f>
        <v>#VALUE!</v>
      </c>
      <c r="F177" s="197" t="e">
        <f t="shared" si="366"/>
        <v>#VALUE!</v>
      </c>
      <c r="G177" s="197" t="e">
        <f t="shared" si="366"/>
        <v>#VALUE!</v>
      </c>
      <c r="H177" s="197" t="e">
        <f t="shared" si="366"/>
        <v>#VALUE!</v>
      </c>
      <c r="I177" s="197" t="e">
        <f t="shared" si="366"/>
        <v>#VALUE!</v>
      </c>
      <c r="J177" s="197" t="e">
        <f t="shared" si="366"/>
        <v>#VALUE!</v>
      </c>
      <c r="K177" s="197" t="e">
        <f t="shared" si="366"/>
        <v>#VALUE!</v>
      </c>
      <c r="L177" s="197" t="e">
        <f t="shared" si="366"/>
        <v>#VALUE!</v>
      </c>
      <c r="M177" s="197" t="e">
        <f t="shared" si="366"/>
        <v>#VALUE!</v>
      </c>
      <c r="N177" s="193"/>
      <c r="O177" s="193" t="s">
        <v>109</v>
      </c>
      <c r="W177" s="197" t="e">
        <f t="shared" ref="W177:AF177" si="367">IF(AND(W172=1,W173=0),X113,"")</f>
        <v>#VALUE!</v>
      </c>
      <c r="X177" s="197" t="e">
        <f t="shared" si="367"/>
        <v>#VALUE!</v>
      </c>
      <c r="Y177" s="197" t="e">
        <f t="shared" si="367"/>
        <v>#VALUE!</v>
      </c>
      <c r="Z177" s="197" t="e">
        <f t="shared" si="367"/>
        <v>#VALUE!</v>
      </c>
      <c r="AA177" s="197" t="e">
        <f t="shared" si="367"/>
        <v>#VALUE!</v>
      </c>
      <c r="AB177" s="197" t="e">
        <f t="shared" si="367"/>
        <v>#VALUE!</v>
      </c>
      <c r="AC177" s="197" t="e">
        <f t="shared" si="367"/>
        <v>#VALUE!</v>
      </c>
      <c r="AD177" s="197" t="e">
        <f t="shared" si="367"/>
        <v>#VALUE!</v>
      </c>
      <c r="AE177" s="197" t="e">
        <f t="shared" si="367"/>
        <v>#VALUE!</v>
      </c>
      <c r="AF177" s="197" t="e">
        <f t="shared" si="367"/>
        <v>#VALUE!</v>
      </c>
      <c r="AG177" s="193"/>
      <c r="AH177" s="193" t="s">
        <v>109</v>
      </c>
      <c r="AP177" s="197" t="e">
        <f t="shared" ref="AP177:AY177" si="368">IF(AND(AP172=1,AP173=0),AQ113,"")</f>
        <v>#VALUE!</v>
      </c>
      <c r="AQ177" s="197" t="e">
        <f t="shared" si="368"/>
        <v>#VALUE!</v>
      </c>
      <c r="AR177" s="197" t="e">
        <f t="shared" si="368"/>
        <v>#VALUE!</v>
      </c>
      <c r="AS177" s="197" t="e">
        <f t="shared" si="368"/>
        <v>#VALUE!</v>
      </c>
      <c r="AT177" s="197" t="e">
        <f t="shared" si="368"/>
        <v>#VALUE!</v>
      </c>
      <c r="AU177" s="197" t="e">
        <f t="shared" si="368"/>
        <v>#VALUE!</v>
      </c>
      <c r="AV177" s="197" t="e">
        <f t="shared" si="368"/>
        <v>#VALUE!</v>
      </c>
      <c r="AW177" s="197" t="e">
        <f t="shared" si="368"/>
        <v>#VALUE!</v>
      </c>
      <c r="AX177" s="197" t="e">
        <f t="shared" si="368"/>
        <v>#VALUE!</v>
      </c>
      <c r="AY177" s="197" t="e">
        <f t="shared" si="368"/>
        <v>#VALUE!</v>
      </c>
      <c r="AZ177" s="193"/>
      <c r="BA177" s="193" t="s">
        <v>109</v>
      </c>
      <c r="BI177" s="197" t="e">
        <f t="shared" ref="BI177:BR177" si="369">IF(AND(BI172=1,BI173=0),BJ113,"")</f>
        <v>#VALUE!</v>
      </c>
      <c r="BJ177" s="197" t="e">
        <f t="shared" si="369"/>
        <v>#VALUE!</v>
      </c>
      <c r="BK177" s="197" t="e">
        <f t="shared" si="369"/>
        <v>#VALUE!</v>
      </c>
      <c r="BL177" s="197" t="e">
        <f t="shared" si="369"/>
        <v>#VALUE!</v>
      </c>
      <c r="BM177" s="197" t="e">
        <f t="shared" si="369"/>
        <v>#VALUE!</v>
      </c>
      <c r="BN177" s="197" t="e">
        <f t="shared" si="369"/>
        <v>#VALUE!</v>
      </c>
      <c r="BO177" s="197" t="e">
        <f t="shared" si="369"/>
        <v>#VALUE!</v>
      </c>
      <c r="BP177" s="197" t="e">
        <f t="shared" si="369"/>
        <v>#VALUE!</v>
      </c>
      <c r="BQ177" s="197" t="e">
        <f t="shared" si="369"/>
        <v>#VALUE!</v>
      </c>
      <c r="BR177" s="197" t="e">
        <f t="shared" si="369"/>
        <v>#VALUE!</v>
      </c>
      <c r="BS177" s="193"/>
      <c r="BT177" s="193" t="s">
        <v>109</v>
      </c>
      <c r="CB177" s="197" t="e">
        <f t="shared" ref="CB177:CK177" si="370">IF(AND(CB172=1,CB173=0),CC113,"")</f>
        <v>#VALUE!</v>
      </c>
      <c r="CC177" s="197" t="e">
        <f t="shared" si="370"/>
        <v>#VALUE!</v>
      </c>
      <c r="CD177" s="197" t="e">
        <f t="shared" si="370"/>
        <v>#VALUE!</v>
      </c>
      <c r="CE177" s="197" t="e">
        <f t="shared" si="370"/>
        <v>#VALUE!</v>
      </c>
      <c r="CF177" s="197" t="e">
        <f t="shared" si="370"/>
        <v>#VALUE!</v>
      </c>
      <c r="CG177" s="197" t="e">
        <f t="shared" si="370"/>
        <v>#VALUE!</v>
      </c>
      <c r="CH177" s="197" t="e">
        <f t="shared" si="370"/>
        <v>#VALUE!</v>
      </c>
      <c r="CI177" s="197" t="e">
        <f t="shared" si="370"/>
        <v>#VALUE!</v>
      </c>
      <c r="CJ177" s="197" t="e">
        <f t="shared" si="370"/>
        <v>#VALUE!</v>
      </c>
      <c r="CK177" s="197" t="e">
        <f t="shared" si="370"/>
        <v>#VALUE!</v>
      </c>
      <c r="CL177" s="193"/>
      <c r="CM177" s="193" t="s">
        <v>109</v>
      </c>
      <c r="CU177" s="197" t="e">
        <f t="shared" ref="CU177:DD177" si="371">IF(AND(CU172=1,CU173=0),CV113,"")</f>
        <v>#VALUE!</v>
      </c>
      <c r="CV177" s="197" t="e">
        <f t="shared" si="371"/>
        <v>#VALUE!</v>
      </c>
      <c r="CW177" s="197" t="e">
        <f t="shared" si="371"/>
        <v>#VALUE!</v>
      </c>
      <c r="CX177" s="197" t="e">
        <f t="shared" si="371"/>
        <v>#VALUE!</v>
      </c>
      <c r="CY177" s="197" t="e">
        <f t="shared" si="371"/>
        <v>#VALUE!</v>
      </c>
      <c r="CZ177" s="197" t="e">
        <f t="shared" si="371"/>
        <v>#VALUE!</v>
      </c>
      <c r="DA177" s="197" t="e">
        <f t="shared" si="371"/>
        <v>#VALUE!</v>
      </c>
      <c r="DB177" s="197" t="e">
        <f t="shared" si="371"/>
        <v>#VALUE!</v>
      </c>
      <c r="DC177" s="197" t="e">
        <f t="shared" si="371"/>
        <v>#VALUE!</v>
      </c>
      <c r="DD177" s="197" t="e">
        <f t="shared" si="371"/>
        <v>#VALUE!</v>
      </c>
      <c r="DE177" s="193"/>
      <c r="DF177" s="193" t="s">
        <v>109</v>
      </c>
    </row>
    <row r="178" spans="4:112" hidden="1">
      <c r="D178" s="197" t="e">
        <f>D174+(30-D175)*(D176-D174)/(D177-D175)</f>
        <v>#VALUE!</v>
      </c>
      <c r="E178" s="197" t="e">
        <f t="shared" ref="E178:M178" si="372">E174+(30-E175)*(E176-E174)/(E177-E175)</f>
        <v>#VALUE!</v>
      </c>
      <c r="F178" s="197" t="e">
        <f t="shared" si="372"/>
        <v>#VALUE!</v>
      </c>
      <c r="G178" s="197" t="e">
        <f t="shared" si="372"/>
        <v>#VALUE!</v>
      </c>
      <c r="H178" s="197" t="e">
        <f t="shared" si="372"/>
        <v>#VALUE!</v>
      </c>
      <c r="I178" s="197" t="e">
        <f t="shared" si="372"/>
        <v>#VALUE!</v>
      </c>
      <c r="J178" s="197" t="e">
        <f t="shared" si="372"/>
        <v>#VALUE!</v>
      </c>
      <c r="K178" s="197" t="e">
        <f t="shared" si="372"/>
        <v>#VALUE!</v>
      </c>
      <c r="L178" s="197" t="e">
        <f t="shared" si="372"/>
        <v>#VALUE!</v>
      </c>
      <c r="M178" s="197" t="e">
        <f t="shared" si="372"/>
        <v>#VALUE!</v>
      </c>
      <c r="N178" s="193"/>
      <c r="O178" s="193" t="s">
        <v>118</v>
      </c>
      <c r="W178" s="197" t="e">
        <f>W174+(30-W175)*(W176-W174)/(W177-W175)</f>
        <v>#VALUE!</v>
      </c>
      <c r="X178" s="197" t="e">
        <f t="shared" ref="X178:AF178" si="373">X174+(30-X175)*(X176-X174)/(X177-X175)</f>
        <v>#VALUE!</v>
      </c>
      <c r="Y178" s="197" t="e">
        <f t="shared" si="373"/>
        <v>#VALUE!</v>
      </c>
      <c r="Z178" s="197" t="e">
        <f t="shared" si="373"/>
        <v>#VALUE!</v>
      </c>
      <c r="AA178" s="197" t="e">
        <f t="shared" si="373"/>
        <v>#VALUE!</v>
      </c>
      <c r="AB178" s="197" t="e">
        <f t="shared" si="373"/>
        <v>#VALUE!</v>
      </c>
      <c r="AC178" s="197" t="e">
        <f t="shared" si="373"/>
        <v>#VALUE!</v>
      </c>
      <c r="AD178" s="197" t="e">
        <f t="shared" si="373"/>
        <v>#VALUE!</v>
      </c>
      <c r="AE178" s="197" t="e">
        <f t="shared" si="373"/>
        <v>#VALUE!</v>
      </c>
      <c r="AF178" s="197" t="e">
        <f t="shared" si="373"/>
        <v>#VALUE!</v>
      </c>
      <c r="AG178" s="193"/>
      <c r="AH178" s="193" t="s">
        <v>118</v>
      </c>
      <c r="AP178" s="197" t="e">
        <f>AP174+(30-AP175)*(AP176-AP174)/(AP177-AP175)</f>
        <v>#VALUE!</v>
      </c>
      <c r="AQ178" s="197" t="e">
        <f t="shared" ref="AQ178:AY178" si="374">AQ174+(30-AQ175)*(AQ176-AQ174)/(AQ177-AQ175)</f>
        <v>#VALUE!</v>
      </c>
      <c r="AR178" s="197" t="e">
        <f t="shared" si="374"/>
        <v>#VALUE!</v>
      </c>
      <c r="AS178" s="197" t="e">
        <f t="shared" si="374"/>
        <v>#VALUE!</v>
      </c>
      <c r="AT178" s="197" t="e">
        <f t="shared" si="374"/>
        <v>#VALUE!</v>
      </c>
      <c r="AU178" s="197" t="e">
        <f t="shared" si="374"/>
        <v>#VALUE!</v>
      </c>
      <c r="AV178" s="197" t="e">
        <f t="shared" si="374"/>
        <v>#VALUE!</v>
      </c>
      <c r="AW178" s="197" t="e">
        <f t="shared" si="374"/>
        <v>#VALUE!</v>
      </c>
      <c r="AX178" s="197" t="e">
        <f t="shared" si="374"/>
        <v>#VALUE!</v>
      </c>
      <c r="AY178" s="197" t="e">
        <f t="shared" si="374"/>
        <v>#VALUE!</v>
      </c>
      <c r="AZ178" s="193"/>
      <c r="BA178" s="193" t="s">
        <v>118</v>
      </c>
      <c r="BI178" s="197" t="e">
        <f>BI174+(30-BI175)*(BI176-BI174)/(BI177-BI175)</f>
        <v>#VALUE!</v>
      </c>
      <c r="BJ178" s="197" t="e">
        <f t="shared" ref="BJ178:BR178" si="375">BJ174+(30-BJ175)*(BJ176-BJ174)/(BJ177-BJ175)</f>
        <v>#VALUE!</v>
      </c>
      <c r="BK178" s="197" t="e">
        <f t="shared" si="375"/>
        <v>#VALUE!</v>
      </c>
      <c r="BL178" s="197" t="e">
        <f t="shared" si="375"/>
        <v>#VALUE!</v>
      </c>
      <c r="BM178" s="197" t="e">
        <f t="shared" si="375"/>
        <v>#VALUE!</v>
      </c>
      <c r="BN178" s="197" t="e">
        <f t="shared" si="375"/>
        <v>#VALUE!</v>
      </c>
      <c r="BO178" s="197" t="e">
        <f t="shared" si="375"/>
        <v>#VALUE!</v>
      </c>
      <c r="BP178" s="197" t="e">
        <f t="shared" si="375"/>
        <v>#VALUE!</v>
      </c>
      <c r="BQ178" s="197" t="e">
        <f t="shared" si="375"/>
        <v>#VALUE!</v>
      </c>
      <c r="BR178" s="197" t="e">
        <f t="shared" si="375"/>
        <v>#VALUE!</v>
      </c>
      <c r="BS178" s="193"/>
      <c r="BT178" s="193" t="s">
        <v>118</v>
      </c>
      <c r="CB178" s="197" t="e">
        <f>CB174+(30-CB175)*(CB176-CB174)/(CB177-CB175)</f>
        <v>#VALUE!</v>
      </c>
      <c r="CC178" s="197" t="e">
        <f t="shared" ref="CC178:CK178" si="376">CC174+(30-CC175)*(CC176-CC174)/(CC177-CC175)</f>
        <v>#VALUE!</v>
      </c>
      <c r="CD178" s="197" t="e">
        <f t="shared" si="376"/>
        <v>#VALUE!</v>
      </c>
      <c r="CE178" s="197" t="e">
        <f t="shared" si="376"/>
        <v>#VALUE!</v>
      </c>
      <c r="CF178" s="197" t="e">
        <f t="shared" si="376"/>
        <v>#VALUE!</v>
      </c>
      <c r="CG178" s="197" t="e">
        <f t="shared" si="376"/>
        <v>#VALUE!</v>
      </c>
      <c r="CH178" s="197" t="e">
        <f t="shared" si="376"/>
        <v>#VALUE!</v>
      </c>
      <c r="CI178" s="197" t="e">
        <f t="shared" si="376"/>
        <v>#VALUE!</v>
      </c>
      <c r="CJ178" s="197" t="e">
        <f t="shared" si="376"/>
        <v>#VALUE!</v>
      </c>
      <c r="CK178" s="197" t="e">
        <f t="shared" si="376"/>
        <v>#VALUE!</v>
      </c>
      <c r="CL178" s="193"/>
      <c r="CM178" s="193" t="s">
        <v>118</v>
      </c>
      <c r="CU178" s="197" t="e">
        <f>CU174+(30-CU175)*(CU176-CU174)/(CU177-CU175)</f>
        <v>#VALUE!</v>
      </c>
      <c r="CV178" s="197" t="e">
        <f t="shared" ref="CV178:DD178" si="377">CV174+(30-CV175)*(CV176-CV174)/(CV177-CV175)</f>
        <v>#VALUE!</v>
      </c>
      <c r="CW178" s="197" t="e">
        <f t="shared" si="377"/>
        <v>#VALUE!</v>
      </c>
      <c r="CX178" s="197" t="e">
        <f t="shared" si="377"/>
        <v>#VALUE!</v>
      </c>
      <c r="CY178" s="197" t="e">
        <f t="shared" si="377"/>
        <v>#VALUE!</v>
      </c>
      <c r="CZ178" s="197" t="e">
        <f t="shared" si="377"/>
        <v>#VALUE!</v>
      </c>
      <c r="DA178" s="197" t="e">
        <f t="shared" si="377"/>
        <v>#VALUE!</v>
      </c>
      <c r="DB178" s="197" t="e">
        <f t="shared" si="377"/>
        <v>#VALUE!</v>
      </c>
      <c r="DC178" s="197" t="e">
        <f t="shared" si="377"/>
        <v>#VALUE!</v>
      </c>
      <c r="DD178" s="197" t="e">
        <f t="shared" si="377"/>
        <v>#VALUE!</v>
      </c>
      <c r="DE178" s="193"/>
      <c r="DF178" s="193" t="s">
        <v>118</v>
      </c>
    </row>
    <row r="179" spans="4:112" hidden="1">
      <c r="D179" s="193" t="e">
        <f>D178/FaceSheet!$E$21</f>
        <v>#VALUE!</v>
      </c>
      <c r="E179" s="193" t="e">
        <f>E178/FaceSheet!$E$21</f>
        <v>#VALUE!</v>
      </c>
      <c r="F179" s="193" t="e">
        <f>F178/FaceSheet!$E$21</f>
        <v>#VALUE!</v>
      </c>
      <c r="G179" s="193" t="e">
        <f>G178/FaceSheet!$E$21</f>
        <v>#VALUE!</v>
      </c>
      <c r="H179" s="193" t="e">
        <f>H178/FaceSheet!$E$21</f>
        <v>#VALUE!</v>
      </c>
      <c r="I179" s="193" t="e">
        <f>I178/FaceSheet!$E$21</f>
        <v>#VALUE!</v>
      </c>
      <c r="J179" s="193" t="e">
        <f>J178/FaceSheet!$E$21</f>
        <v>#VALUE!</v>
      </c>
      <c r="K179" s="193" t="e">
        <f>K178/FaceSheet!$E$21</f>
        <v>#VALUE!</v>
      </c>
      <c r="L179" s="193" t="e">
        <f>L178/FaceSheet!$E$21</f>
        <v>#VALUE!</v>
      </c>
      <c r="M179" s="193" t="e">
        <f>M178/FaceSheet!$E$21</f>
        <v>#VALUE!</v>
      </c>
      <c r="N179" s="193"/>
      <c r="O179" s="193" t="s">
        <v>120</v>
      </c>
      <c r="W179" s="193" t="e">
        <f>W178/FaceSheet!$E$21</f>
        <v>#VALUE!</v>
      </c>
      <c r="X179" s="193" t="e">
        <f>X178/FaceSheet!$E$21</f>
        <v>#VALUE!</v>
      </c>
      <c r="Y179" s="193" t="e">
        <f>Y178/FaceSheet!$E$21</f>
        <v>#VALUE!</v>
      </c>
      <c r="Z179" s="193" t="e">
        <f>Z178/FaceSheet!$E$21</f>
        <v>#VALUE!</v>
      </c>
      <c r="AA179" s="193" t="e">
        <f>AA178/FaceSheet!$E$21</f>
        <v>#VALUE!</v>
      </c>
      <c r="AB179" s="193" t="e">
        <f>AB178/FaceSheet!$E$21</f>
        <v>#VALUE!</v>
      </c>
      <c r="AC179" s="193" t="e">
        <f>AC178/FaceSheet!$E$21</f>
        <v>#VALUE!</v>
      </c>
      <c r="AD179" s="193" t="e">
        <f>AD178/FaceSheet!$E$21</f>
        <v>#VALUE!</v>
      </c>
      <c r="AE179" s="193" t="e">
        <f>AE178/FaceSheet!$E$21</f>
        <v>#VALUE!</v>
      </c>
      <c r="AF179" s="193" t="e">
        <f>AF178/FaceSheet!$E$21</f>
        <v>#VALUE!</v>
      </c>
      <c r="AG179" s="193"/>
      <c r="AH179" s="193" t="s">
        <v>120</v>
      </c>
      <c r="AP179" s="193" t="e">
        <f>AP178/FaceSheet!$E$21</f>
        <v>#VALUE!</v>
      </c>
      <c r="AQ179" s="193" t="e">
        <f>AQ178/FaceSheet!$E$21</f>
        <v>#VALUE!</v>
      </c>
      <c r="AR179" s="193" t="e">
        <f>AR178/FaceSheet!$E$21</f>
        <v>#VALUE!</v>
      </c>
      <c r="AS179" s="193" t="e">
        <f>AS178/FaceSheet!$E$21</f>
        <v>#VALUE!</v>
      </c>
      <c r="AT179" s="193" t="e">
        <f>AT178/FaceSheet!$E$21</f>
        <v>#VALUE!</v>
      </c>
      <c r="AU179" s="193" t="e">
        <f>AU178/FaceSheet!$E$21</f>
        <v>#VALUE!</v>
      </c>
      <c r="AV179" s="193" t="e">
        <f>AV178/FaceSheet!$E$21</f>
        <v>#VALUE!</v>
      </c>
      <c r="AW179" s="193" t="e">
        <f>AW178/FaceSheet!$E$21</f>
        <v>#VALUE!</v>
      </c>
      <c r="AX179" s="193" t="e">
        <f>AX178/FaceSheet!$E$21</f>
        <v>#VALUE!</v>
      </c>
      <c r="AY179" s="193" t="e">
        <f>AY178/FaceSheet!$E$21</f>
        <v>#VALUE!</v>
      </c>
      <c r="AZ179" s="193"/>
      <c r="BA179" s="193" t="s">
        <v>120</v>
      </c>
      <c r="BI179" s="193" t="e">
        <f>BI178/FaceSheet!$E$21</f>
        <v>#VALUE!</v>
      </c>
      <c r="BJ179" s="193" t="e">
        <f>BJ178/FaceSheet!$E$21</f>
        <v>#VALUE!</v>
      </c>
      <c r="BK179" s="193" t="e">
        <f>BK178/FaceSheet!$E$21</f>
        <v>#VALUE!</v>
      </c>
      <c r="BL179" s="193" t="e">
        <f>BL178/FaceSheet!$E$21</f>
        <v>#VALUE!</v>
      </c>
      <c r="BM179" s="193" t="e">
        <f>BM178/FaceSheet!$E$21</f>
        <v>#VALUE!</v>
      </c>
      <c r="BN179" s="193" t="e">
        <f>BN178/FaceSheet!$E$21</f>
        <v>#VALUE!</v>
      </c>
      <c r="BO179" s="193" t="e">
        <f>BO178/FaceSheet!$E$21</f>
        <v>#VALUE!</v>
      </c>
      <c r="BP179" s="193" t="e">
        <f>BP178/FaceSheet!$E$21</f>
        <v>#VALUE!</v>
      </c>
      <c r="BQ179" s="193" t="e">
        <f>BQ178/FaceSheet!$E$21</f>
        <v>#VALUE!</v>
      </c>
      <c r="BR179" s="193" t="e">
        <f>BR178/FaceSheet!$E$21</f>
        <v>#VALUE!</v>
      </c>
      <c r="BS179" s="193"/>
      <c r="BT179" s="193" t="s">
        <v>120</v>
      </c>
      <c r="CB179" s="193" t="e">
        <f>CB178/FaceSheet!$E$21</f>
        <v>#VALUE!</v>
      </c>
      <c r="CC179" s="193" t="e">
        <f>CC178/FaceSheet!$E$21</f>
        <v>#VALUE!</v>
      </c>
      <c r="CD179" s="193" t="e">
        <f>CD178/FaceSheet!$E$21</f>
        <v>#VALUE!</v>
      </c>
      <c r="CE179" s="193" t="e">
        <f>CE178/FaceSheet!$E$21</f>
        <v>#VALUE!</v>
      </c>
      <c r="CF179" s="193" t="e">
        <f>CF178/FaceSheet!$E$21</f>
        <v>#VALUE!</v>
      </c>
      <c r="CG179" s="193" t="e">
        <f>CG178/FaceSheet!$E$21</f>
        <v>#VALUE!</v>
      </c>
      <c r="CH179" s="193" t="e">
        <f>CH178/FaceSheet!$E$21</f>
        <v>#VALUE!</v>
      </c>
      <c r="CI179" s="193" t="e">
        <f>CI178/FaceSheet!$E$21</f>
        <v>#VALUE!</v>
      </c>
      <c r="CJ179" s="193" t="e">
        <f>CJ178/FaceSheet!$E$21</f>
        <v>#VALUE!</v>
      </c>
      <c r="CK179" s="193" t="e">
        <f>CK178/FaceSheet!$E$21</f>
        <v>#VALUE!</v>
      </c>
      <c r="CL179" s="193"/>
      <c r="CM179" s="193" t="s">
        <v>120</v>
      </c>
      <c r="CU179" s="193" t="e">
        <f>CU178/FaceSheet!$E$21</f>
        <v>#VALUE!</v>
      </c>
      <c r="CV179" s="193" t="e">
        <f>CV178/FaceSheet!$E$21</f>
        <v>#VALUE!</v>
      </c>
      <c r="CW179" s="193" t="e">
        <f>CW178/FaceSheet!$E$21</f>
        <v>#VALUE!</v>
      </c>
      <c r="CX179" s="193" t="e">
        <f>CX178/FaceSheet!$E$21</f>
        <v>#VALUE!</v>
      </c>
      <c r="CY179" s="193" t="e">
        <f>CY178/FaceSheet!$E$21</f>
        <v>#VALUE!</v>
      </c>
      <c r="CZ179" s="193" t="e">
        <f>CZ178/FaceSheet!$E$21</f>
        <v>#VALUE!</v>
      </c>
      <c r="DA179" s="193" t="e">
        <f>DA178/FaceSheet!$E$21</f>
        <v>#VALUE!</v>
      </c>
      <c r="DB179" s="193" t="e">
        <f>DB178/FaceSheet!$E$21</f>
        <v>#VALUE!</v>
      </c>
      <c r="DC179" s="193" t="e">
        <f>DC178/FaceSheet!$E$21</f>
        <v>#VALUE!</v>
      </c>
      <c r="DD179" s="193" t="e">
        <f>DD178/FaceSheet!$E$21</f>
        <v>#VALUE!</v>
      </c>
      <c r="DE179" s="193"/>
      <c r="DF179" s="193" t="s">
        <v>120</v>
      </c>
    </row>
    <row r="180" spans="4:112" hidden="1"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 t="s">
        <v>88</v>
      </c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 t="s">
        <v>88</v>
      </c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 t="s">
        <v>88</v>
      </c>
      <c r="BI180" s="181"/>
      <c r="BJ180" s="181"/>
      <c r="BK180" s="181"/>
      <c r="BL180" s="181"/>
      <c r="BM180" s="181"/>
      <c r="BN180" s="181"/>
      <c r="BO180" s="181"/>
      <c r="BP180" s="181"/>
      <c r="BQ180" s="181"/>
      <c r="BR180" s="181"/>
      <c r="BS180" s="181"/>
      <c r="BT180" s="181" t="s">
        <v>88</v>
      </c>
      <c r="CB180" s="181"/>
      <c r="CC180" s="181"/>
      <c r="CD180" s="181"/>
      <c r="CE180" s="181"/>
      <c r="CF180" s="181"/>
      <c r="CG180" s="181"/>
      <c r="CH180" s="181"/>
      <c r="CI180" s="181"/>
      <c r="CJ180" s="181"/>
      <c r="CK180" s="181"/>
      <c r="CL180" s="181"/>
      <c r="CM180" s="181" t="s">
        <v>88</v>
      </c>
      <c r="CU180" s="181"/>
      <c r="CV180" s="181"/>
      <c r="CW180" s="181"/>
      <c r="CX180" s="181"/>
      <c r="CY180" s="181"/>
      <c r="CZ180" s="181"/>
      <c r="DA180" s="181"/>
      <c r="DB180" s="181"/>
      <c r="DC180" s="181"/>
      <c r="DD180" s="181"/>
      <c r="DE180" s="181"/>
      <c r="DF180" s="181" t="s">
        <v>88</v>
      </c>
    </row>
    <row r="181" spans="4:112" hidden="1">
      <c r="D181" s="181" t="e">
        <f>IF(D74&lt;0.05,"",IF(D118&lt;=30,1,-1))</f>
        <v>#VALUE!</v>
      </c>
      <c r="E181" s="181" t="e">
        <f t="shared" ref="E181:M181" si="378">IF(E74&lt;0.05,"",IF(E118&lt;=30,1,-1))</f>
        <v>#VALUE!</v>
      </c>
      <c r="F181" s="181" t="e">
        <f t="shared" si="378"/>
        <v>#VALUE!</v>
      </c>
      <c r="G181" s="181" t="e">
        <f t="shared" si="378"/>
        <v>#VALUE!</v>
      </c>
      <c r="H181" s="181" t="e">
        <f t="shared" si="378"/>
        <v>#VALUE!</v>
      </c>
      <c r="I181" s="181" t="e">
        <f t="shared" si="378"/>
        <v>#VALUE!</v>
      </c>
      <c r="J181" s="181" t="e">
        <f t="shared" si="378"/>
        <v>#VALUE!</v>
      </c>
      <c r="K181" s="181" t="e">
        <f t="shared" si="378"/>
        <v>#VALUE!</v>
      </c>
      <c r="L181" s="181" t="e">
        <f t="shared" si="378"/>
        <v>#VALUE!</v>
      </c>
      <c r="M181" s="181" t="e">
        <f t="shared" si="378"/>
        <v>#VALUE!</v>
      </c>
      <c r="N181" s="181"/>
      <c r="O181" s="181" t="s">
        <v>105</v>
      </c>
      <c r="W181" s="181" t="e">
        <f>IF(W74&lt;0.05,"",IF(W118&lt;=30,1,-1))</f>
        <v>#VALUE!</v>
      </c>
      <c r="X181" s="181" t="e">
        <f t="shared" ref="X181:AF181" si="379">IF(X74&lt;0.05,"",IF(X118&lt;=30,1,-1))</f>
        <v>#VALUE!</v>
      </c>
      <c r="Y181" s="181" t="e">
        <f t="shared" si="379"/>
        <v>#VALUE!</v>
      </c>
      <c r="Z181" s="181" t="e">
        <f t="shared" si="379"/>
        <v>#VALUE!</v>
      </c>
      <c r="AA181" s="181" t="e">
        <f t="shared" si="379"/>
        <v>#VALUE!</v>
      </c>
      <c r="AB181" s="181" t="e">
        <f t="shared" si="379"/>
        <v>#VALUE!</v>
      </c>
      <c r="AC181" s="181" t="e">
        <f t="shared" si="379"/>
        <v>#VALUE!</v>
      </c>
      <c r="AD181" s="181" t="e">
        <f t="shared" si="379"/>
        <v>#VALUE!</v>
      </c>
      <c r="AE181" s="181" t="e">
        <f t="shared" si="379"/>
        <v>#VALUE!</v>
      </c>
      <c r="AF181" s="181" t="e">
        <f t="shared" si="379"/>
        <v>#VALUE!</v>
      </c>
      <c r="AG181" s="181"/>
      <c r="AH181" s="181" t="s">
        <v>105</v>
      </c>
      <c r="AP181" s="181" t="e">
        <f>IF(AP74&lt;0.05,"",IF(AP118&lt;=30,1,-1))</f>
        <v>#VALUE!</v>
      </c>
      <c r="AQ181" s="181" t="e">
        <f t="shared" ref="AQ181:AY181" si="380">IF(AQ74&lt;0.05,"",IF(AQ118&lt;=30,1,-1))</f>
        <v>#VALUE!</v>
      </c>
      <c r="AR181" s="181" t="e">
        <f t="shared" si="380"/>
        <v>#VALUE!</v>
      </c>
      <c r="AS181" s="181" t="e">
        <f t="shared" si="380"/>
        <v>#VALUE!</v>
      </c>
      <c r="AT181" s="181" t="e">
        <f t="shared" si="380"/>
        <v>#VALUE!</v>
      </c>
      <c r="AU181" s="181" t="e">
        <f t="shared" si="380"/>
        <v>#VALUE!</v>
      </c>
      <c r="AV181" s="181" t="e">
        <f t="shared" si="380"/>
        <v>#VALUE!</v>
      </c>
      <c r="AW181" s="181" t="e">
        <f t="shared" si="380"/>
        <v>#VALUE!</v>
      </c>
      <c r="AX181" s="181" t="e">
        <f t="shared" si="380"/>
        <v>#VALUE!</v>
      </c>
      <c r="AY181" s="181" t="e">
        <f t="shared" si="380"/>
        <v>#VALUE!</v>
      </c>
      <c r="AZ181" s="181"/>
      <c r="BA181" s="181" t="s">
        <v>105</v>
      </c>
      <c r="BI181" s="181" t="e">
        <f>IF(BI74&lt;0.05,"",IF(BI118&lt;=30,1,-1))</f>
        <v>#VALUE!</v>
      </c>
      <c r="BJ181" s="181" t="e">
        <f t="shared" ref="BJ181:BR181" si="381">IF(BJ74&lt;0.05,"",IF(BJ118&lt;=30,1,-1))</f>
        <v>#VALUE!</v>
      </c>
      <c r="BK181" s="181" t="e">
        <f t="shared" si="381"/>
        <v>#VALUE!</v>
      </c>
      <c r="BL181" s="181" t="e">
        <f t="shared" si="381"/>
        <v>#VALUE!</v>
      </c>
      <c r="BM181" s="181" t="e">
        <f t="shared" si="381"/>
        <v>#VALUE!</v>
      </c>
      <c r="BN181" s="181" t="e">
        <f t="shared" si="381"/>
        <v>#VALUE!</v>
      </c>
      <c r="BO181" s="181" t="e">
        <f t="shared" si="381"/>
        <v>#VALUE!</v>
      </c>
      <c r="BP181" s="181" t="e">
        <f t="shared" si="381"/>
        <v>#VALUE!</v>
      </c>
      <c r="BQ181" s="181" t="e">
        <f t="shared" si="381"/>
        <v>#VALUE!</v>
      </c>
      <c r="BR181" s="181" t="e">
        <f t="shared" si="381"/>
        <v>#VALUE!</v>
      </c>
      <c r="BS181" s="181"/>
      <c r="BT181" s="181" t="s">
        <v>105</v>
      </c>
      <c r="CB181" s="181" t="e">
        <f>IF(CB74&lt;0.05,"",IF(CB118&lt;=30,1,-1))</f>
        <v>#VALUE!</v>
      </c>
      <c r="CC181" s="181" t="e">
        <f t="shared" ref="CC181:CK181" si="382">IF(CC74&lt;0.05,"",IF(CC118&lt;=30,1,-1))</f>
        <v>#VALUE!</v>
      </c>
      <c r="CD181" s="181" t="e">
        <f t="shared" si="382"/>
        <v>#VALUE!</v>
      </c>
      <c r="CE181" s="181" t="e">
        <f t="shared" si="382"/>
        <v>#VALUE!</v>
      </c>
      <c r="CF181" s="181" t="e">
        <f t="shared" si="382"/>
        <v>#VALUE!</v>
      </c>
      <c r="CG181" s="181" t="e">
        <f t="shared" si="382"/>
        <v>#VALUE!</v>
      </c>
      <c r="CH181" s="181" t="e">
        <f t="shared" si="382"/>
        <v>#VALUE!</v>
      </c>
      <c r="CI181" s="181" t="e">
        <f t="shared" si="382"/>
        <v>#VALUE!</v>
      </c>
      <c r="CJ181" s="181" t="e">
        <f t="shared" si="382"/>
        <v>#VALUE!</v>
      </c>
      <c r="CK181" s="181" t="e">
        <f t="shared" si="382"/>
        <v>#VALUE!</v>
      </c>
      <c r="CL181" s="181"/>
      <c r="CM181" s="181" t="s">
        <v>105</v>
      </c>
      <c r="CU181" s="181" t="e">
        <f>IF(CU74&lt;0.05,"",IF(CU118&lt;=30,1,-1))</f>
        <v>#VALUE!</v>
      </c>
      <c r="CV181" s="181" t="e">
        <f t="shared" ref="CV181:DD181" si="383">IF(CV74&lt;0.05,"",IF(CV118&lt;=30,1,-1))</f>
        <v>#VALUE!</v>
      </c>
      <c r="CW181" s="181" t="e">
        <f t="shared" si="383"/>
        <v>#VALUE!</v>
      </c>
      <c r="CX181" s="181" t="e">
        <f t="shared" si="383"/>
        <v>#VALUE!</v>
      </c>
      <c r="CY181" s="181" t="e">
        <f t="shared" si="383"/>
        <v>#VALUE!</v>
      </c>
      <c r="CZ181" s="181" t="e">
        <f t="shared" si="383"/>
        <v>#VALUE!</v>
      </c>
      <c r="DA181" s="181" t="e">
        <f t="shared" si="383"/>
        <v>#VALUE!</v>
      </c>
      <c r="DB181" s="181" t="e">
        <f t="shared" si="383"/>
        <v>#VALUE!</v>
      </c>
      <c r="DC181" s="181" t="e">
        <f t="shared" si="383"/>
        <v>#VALUE!</v>
      </c>
      <c r="DD181" s="181" t="e">
        <f t="shared" si="383"/>
        <v>#VALUE!</v>
      </c>
      <c r="DE181" s="181"/>
      <c r="DF181" s="181" t="s">
        <v>105</v>
      </c>
    </row>
    <row r="182" spans="4:112" hidden="1">
      <c r="D182" s="181" t="e">
        <f>IF(D181="","",D181+E181)</f>
        <v>#VALUE!</v>
      </c>
      <c r="E182" s="181" t="e">
        <f t="shared" ref="E182:M182" si="384">E181+F181</f>
        <v>#VALUE!</v>
      </c>
      <c r="F182" s="181" t="e">
        <f t="shared" si="384"/>
        <v>#VALUE!</v>
      </c>
      <c r="G182" s="181" t="e">
        <f t="shared" si="384"/>
        <v>#VALUE!</v>
      </c>
      <c r="H182" s="181" t="e">
        <f t="shared" si="384"/>
        <v>#VALUE!</v>
      </c>
      <c r="I182" s="181" t="e">
        <f t="shared" si="384"/>
        <v>#VALUE!</v>
      </c>
      <c r="J182" s="181" t="e">
        <f t="shared" si="384"/>
        <v>#VALUE!</v>
      </c>
      <c r="K182" s="181" t="e">
        <f t="shared" si="384"/>
        <v>#VALUE!</v>
      </c>
      <c r="L182" s="181" t="e">
        <f t="shared" si="384"/>
        <v>#VALUE!</v>
      </c>
      <c r="M182" s="181" t="e">
        <f t="shared" si="384"/>
        <v>#VALUE!</v>
      </c>
      <c r="N182" s="181"/>
      <c r="O182" s="181" t="s">
        <v>87</v>
      </c>
      <c r="W182" s="181" t="e">
        <f>IF(W181="","",W181+X181)</f>
        <v>#VALUE!</v>
      </c>
      <c r="X182" s="181" t="e">
        <f t="shared" ref="X182:AF182" si="385">X181+Y181</f>
        <v>#VALUE!</v>
      </c>
      <c r="Y182" s="181" t="e">
        <f t="shared" si="385"/>
        <v>#VALUE!</v>
      </c>
      <c r="Z182" s="181" t="e">
        <f t="shared" si="385"/>
        <v>#VALUE!</v>
      </c>
      <c r="AA182" s="181" t="e">
        <f t="shared" si="385"/>
        <v>#VALUE!</v>
      </c>
      <c r="AB182" s="181" t="e">
        <f t="shared" si="385"/>
        <v>#VALUE!</v>
      </c>
      <c r="AC182" s="181" t="e">
        <f t="shared" si="385"/>
        <v>#VALUE!</v>
      </c>
      <c r="AD182" s="181" t="e">
        <f t="shared" si="385"/>
        <v>#VALUE!</v>
      </c>
      <c r="AE182" s="181" t="e">
        <f t="shared" si="385"/>
        <v>#VALUE!</v>
      </c>
      <c r="AF182" s="181" t="e">
        <f t="shared" si="385"/>
        <v>#VALUE!</v>
      </c>
      <c r="AG182" s="181"/>
      <c r="AH182" s="181" t="s">
        <v>87</v>
      </c>
      <c r="AP182" s="181" t="e">
        <f>IF(AP181="","",AP181+AQ181)</f>
        <v>#VALUE!</v>
      </c>
      <c r="AQ182" s="181" t="e">
        <f t="shared" ref="AQ182:AY182" si="386">AQ181+AR181</f>
        <v>#VALUE!</v>
      </c>
      <c r="AR182" s="181" t="e">
        <f t="shared" si="386"/>
        <v>#VALUE!</v>
      </c>
      <c r="AS182" s="181" t="e">
        <f t="shared" si="386"/>
        <v>#VALUE!</v>
      </c>
      <c r="AT182" s="181" t="e">
        <f t="shared" si="386"/>
        <v>#VALUE!</v>
      </c>
      <c r="AU182" s="181" t="e">
        <f t="shared" si="386"/>
        <v>#VALUE!</v>
      </c>
      <c r="AV182" s="181" t="e">
        <f t="shared" si="386"/>
        <v>#VALUE!</v>
      </c>
      <c r="AW182" s="181" t="e">
        <f t="shared" si="386"/>
        <v>#VALUE!</v>
      </c>
      <c r="AX182" s="181" t="e">
        <f t="shared" si="386"/>
        <v>#VALUE!</v>
      </c>
      <c r="AY182" s="181" t="e">
        <f t="shared" si="386"/>
        <v>#VALUE!</v>
      </c>
      <c r="AZ182" s="181"/>
      <c r="BA182" s="181" t="s">
        <v>87</v>
      </c>
      <c r="BI182" s="181" t="e">
        <f>IF(BI181="","",BI181+BJ181)</f>
        <v>#VALUE!</v>
      </c>
      <c r="BJ182" s="181" t="e">
        <f t="shared" ref="BJ182:BR182" si="387">BJ181+BK181</f>
        <v>#VALUE!</v>
      </c>
      <c r="BK182" s="181" t="e">
        <f t="shared" si="387"/>
        <v>#VALUE!</v>
      </c>
      <c r="BL182" s="181" t="e">
        <f t="shared" si="387"/>
        <v>#VALUE!</v>
      </c>
      <c r="BM182" s="181" t="e">
        <f t="shared" si="387"/>
        <v>#VALUE!</v>
      </c>
      <c r="BN182" s="181" t="e">
        <f t="shared" si="387"/>
        <v>#VALUE!</v>
      </c>
      <c r="BO182" s="181" t="e">
        <f t="shared" si="387"/>
        <v>#VALUE!</v>
      </c>
      <c r="BP182" s="181" t="e">
        <f t="shared" si="387"/>
        <v>#VALUE!</v>
      </c>
      <c r="BQ182" s="181" t="e">
        <f t="shared" si="387"/>
        <v>#VALUE!</v>
      </c>
      <c r="BR182" s="181" t="e">
        <f t="shared" si="387"/>
        <v>#VALUE!</v>
      </c>
      <c r="BS182" s="181"/>
      <c r="BT182" s="181" t="s">
        <v>87</v>
      </c>
      <c r="CB182" s="181" t="e">
        <f>IF(CB181="","",CB181+CC181)</f>
        <v>#VALUE!</v>
      </c>
      <c r="CC182" s="181" t="e">
        <f t="shared" ref="CC182:CK182" si="388">CC181+CD181</f>
        <v>#VALUE!</v>
      </c>
      <c r="CD182" s="181" t="e">
        <f t="shared" si="388"/>
        <v>#VALUE!</v>
      </c>
      <c r="CE182" s="181" t="e">
        <f t="shared" si="388"/>
        <v>#VALUE!</v>
      </c>
      <c r="CF182" s="181" t="e">
        <f t="shared" si="388"/>
        <v>#VALUE!</v>
      </c>
      <c r="CG182" s="181" t="e">
        <f t="shared" si="388"/>
        <v>#VALUE!</v>
      </c>
      <c r="CH182" s="181" t="e">
        <f t="shared" si="388"/>
        <v>#VALUE!</v>
      </c>
      <c r="CI182" s="181" t="e">
        <f t="shared" si="388"/>
        <v>#VALUE!</v>
      </c>
      <c r="CJ182" s="181" t="e">
        <f t="shared" si="388"/>
        <v>#VALUE!</v>
      </c>
      <c r="CK182" s="181" t="e">
        <f t="shared" si="388"/>
        <v>#VALUE!</v>
      </c>
      <c r="CL182" s="181"/>
      <c r="CM182" s="181" t="s">
        <v>87</v>
      </c>
      <c r="CU182" s="181" t="e">
        <f>IF(CU181="","",CU181+CV181)</f>
        <v>#VALUE!</v>
      </c>
      <c r="CV182" s="181" t="e">
        <f t="shared" ref="CV182:DD182" si="389">CV181+CW181</f>
        <v>#VALUE!</v>
      </c>
      <c r="CW182" s="181" t="e">
        <f t="shared" si="389"/>
        <v>#VALUE!</v>
      </c>
      <c r="CX182" s="181" t="e">
        <f t="shared" si="389"/>
        <v>#VALUE!</v>
      </c>
      <c r="CY182" s="181" t="e">
        <f t="shared" si="389"/>
        <v>#VALUE!</v>
      </c>
      <c r="CZ182" s="181" t="e">
        <f t="shared" si="389"/>
        <v>#VALUE!</v>
      </c>
      <c r="DA182" s="181" t="e">
        <f t="shared" si="389"/>
        <v>#VALUE!</v>
      </c>
      <c r="DB182" s="181" t="e">
        <f t="shared" si="389"/>
        <v>#VALUE!</v>
      </c>
      <c r="DC182" s="181" t="e">
        <f t="shared" si="389"/>
        <v>#VALUE!</v>
      </c>
      <c r="DD182" s="181" t="e">
        <f t="shared" si="389"/>
        <v>#VALUE!</v>
      </c>
      <c r="DE182" s="181"/>
      <c r="DF182" s="181" t="s">
        <v>87</v>
      </c>
    </row>
    <row r="183" spans="4:112" hidden="1">
      <c r="D183" s="201" t="e">
        <f>IF(AND(D181=1,D182=0),D101,"")</f>
        <v>#VALUE!</v>
      </c>
      <c r="E183" s="201" t="e">
        <f t="shared" ref="E183:M183" si="390">IF(AND(E181=1,E182=0),E1+E101,"")</f>
        <v>#VALUE!</v>
      </c>
      <c r="F183" s="201" t="e">
        <f t="shared" si="390"/>
        <v>#VALUE!</v>
      </c>
      <c r="G183" s="201" t="e">
        <f t="shared" si="390"/>
        <v>#VALUE!</v>
      </c>
      <c r="H183" s="201" t="e">
        <f t="shared" si="390"/>
        <v>#VALUE!</v>
      </c>
      <c r="I183" s="201" t="e">
        <f t="shared" si="390"/>
        <v>#VALUE!</v>
      </c>
      <c r="J183" s="201" t="e">
        <f t="shared" si="390"/>
        <v>#VALUE!</v>
      </c>
      <c r="K183" s="201" t="e">
        <f t="shared" si="390"/>
        <v>#VALUE!</v>
      </c>
      <c r="L183" s="201" t="e">
        <f t="shared" si="390"/>
        <v>#VALUE!</v>
      </c>
      <c r="M183" s="201" t="e">
        <f t="shared" si="390"/>
        <v>#VALUE!</v>
      </c>
      <c r="N183" s="181"/>
      <c r="O183" s="181" t="s">
        <v>106</v>
      </c>
      <c r="W183" s="201" t="e">
        <f>IF(AND(W181=1,W182=0),W101,"")</f>
        <v>#VALUE!</v>
      </c>
      <c r="X183" s="201" t="e">
        <f t="shared" ref="X183:AF183" si="391">IF(AND(X181=1,X182=0),X1+X101,"")</f>
        <v>#VALUE!</v>
      </c>
      <c r="Y183" s="201" t="e">
        <f t="shared" si="391"/>
        <v>#VALUE!</v>
      </c>
      <c r="Z183" s="201" t="e">
        <f t="shared" si="391"/>
        <v>#VALUE!</v>
      </c>
      <c r="AA183" s="201" t="e">
        <f t="shared" si="391"/>
        <v>#VALUE!</v>
      </c>
      <c r="AB183" s="201" t="e">
        <f t="shared" si="391"/>
        <v>#VALUE!</v>
      </c>
      <c r="AC183" s="201" t="e">
        <f t="shared" si="391"/>
        <v>#VALUE!</v>
      </c>
      <c r="AD183" s="201" t="e">
        <f t="shared" si="391"/>
        <v>#VALUE!</v>
      </c>
      <c r="AE183" s="201" t="e">
        <f t="shared" si="391"/>
        <v>#VALUE!</v>
      </c>
      <c r="AF183" s="201" t="e">
        <f t="shared" si="391"/>
        <v>#VALUE!</v>
      </c>
      <c r="AG183" s="181"/>
      <c r="AH183" s="181" t="s">
        <v>106</v>
      </c>
      <c r="AP183" s="201" t="e">
        <f>IF(AND(AP181=1,AP182=0),AP101,"")</f>
        <v>#VALUE!</v>
      </c>
      <c r="AQ183" s="201" t="e">
        <f t="shared" ref="AQ183:AY183" si="392">IF(AND(AQ181=1,AQ182=0),AQ1+AQ101,"")</f>
        <v>#VALUE!</v>
      </c>
      <c r="AR183" s="201" t="e">
        <f t="shared" si="392"/>
        <v>#VALUE!</v>
      </c>
      <c r="AS183" s="201" t="e">
        <f t="shared" si="392"/>
        <v>#VALUE!</v>
      </c>
      <c r="AT183" s="201" t="e">
        <f t="shared" si="392"/>
        <v>#VALUE!</v>
      </c>
      <c r="AU183" s="201" t="e">
        <f t="shared" si="392"/>
        <v>#VALUE!</v>
      </c>
      <c r="AV183" s="201" t="e">
        <f t="shared" si="392"/>
        <v>#VALUE!</v>
      </c>
      <c r="AW183" s="201" t="e">
        <f t="shared" si="392"/>
        <v>#VALUE!</v>
      </c>
      <c r="AX183" s="201" t="e">
        <f t="shared" si="392"/>
        <v>#VALUE!</v>
      </c>
      <c r="AY183" s="201" t="e">
        <f t="shared" si="392"/>
        <v>#VALUE!</v>
      </c>
      <c r="AZ183" s="181"/>
      <c r="BA183" s="181" t="s">
        <v>106</v>
      </c>
      <c r="BI183" s="201" t="e">
        <f>IF(AND(BI181=1,BI182=0),BI101,"")</f>
        <v>#VALUE!</v>
      </c>
      <c r="BJ183" s="201" t="e">
        <f t="shared" ref="BJ183:BR183" si="393">IF(AND(BJ181=1,BJ182=0),BJ1+BJ101,"")</f>
        <v>#VALUE!</v>
      </c>
      <c r="BK183" s="201" t="e">
        <f t="shared" si="393"/>
        <v>#VALUE!</v>
      </c>
      <c r="BL183" s="201" t="e">
        <f t="shared" si="393"/>
        <v>#VALUE!</v>
      </c>
      <c r="BM183" s="201" t="e">
        <f t="shared" si="393"/>
        <v>#VALUE!</v>
      </c>
      <c r="BN183" s="201" t="e">
        <f t="shared" si="393"/>
        <v>#VALUE!</v>
      </c>
      <c r="BO183" s="201" t="e">
        <f t="shared" si="393"/>
        <v>#VALUE!</v>
      </c>
      <c r="BP183" s="201" t="e">
        <f t="shared" si="393"/>
        <v>#VALUE!</v>
      </c>
      <c r="BQ183" s="201" t="e">
        <f t="shared" si="393"/>
        <v>#VALUE!</v>
      </c>
      <c r="BR183" s="201" t="e">
        <f t="shared" si="393"/>
        <v>#VALUE!</v>
      </c>
      <c r="BS183" s="181"/>
      <c r="BT183" s="181" t="s">
        <v>106</v>
      </c>
      <c r="CB183" s="201" t="e">
        <f>IF(AND(CB181=1,CB182=0),CB101,"")</f>
        <v>#VALUE!</v>
      </c>
      <c r="CC183" s="201" t="e">
        <f t="shared" ref="CC183:CK183" si="394">IF(AND(CC181=1,CC182=0),CC1+CC101,"")</f>
        <v>#VALUE!</v>
      </c>
      <c r="CD183" s="201" t="e">
        <f t="shared" si="394"/>
        <v>#VALUE!</v>
      </c>
      <c r="CE183" s="201" t="e">
        <f t="shared" si="394"/>
        <v>#VALUE!</v>
      </c>
      <c r="CF183" s="201" t="e">
        <f t="shared" si="394"/>
        <v>#VALUE!</v>
      </c>
      <c r="CG183" s="201" t="e">
        <f t="shared" si="394"/>
        <v>#VALUE!</v>
      </c>
      <c r="CH183" s="201" t="e">
        <f t="shared" si="394"/>
        <v>#VALUE!</v>
      </c>
      <c r="CI183" s="201" t="e">
        <f t="shared" si="394"/>
        <v>#VALUE!</v>
      </c>
      <c r="CJ183" s="201" t="e">
        <f t="shared" si="394"/>
        <v>#VALUE!</v>
      </c>
      <c r="CK183" s="201" t="e">
        <f t="shared" si="394"/>
        <v>#VALUE!</v>
      </c>
      <c r="CL183" s="181"/>
      <c r="CM183" s="181" t="s">
        <v>106</v>
      </c>
      <c r="CU183" s="201" t="e">
        <f>IF(AND(CU181=1,CU182=0),CU101,"")</f>
        <v>#VALUE!</v>
      </c>
      <c r="CV183" s="201" t="e">
        <f t="shared" ref="CV183:DD183" si="395">IF(AND(CV181=1,CV182=0),CV1+CV101,"")</f>
        <v>#VALUE!</v>
      </c>
      <c r="CW183" s="201" t="e">
        <f t="shared" si="395"/>
        <v>#VALUE!</v>
      </c>
      <c r="CX183" s="201" t="e">
        <f t="shared" si="395"/>
        <v>#VALUE!</v>
      </c>
      <c r="CY183" s="201" t="e">
        <f t="shared" si="395"/>
        <v>#VALUE!</v>
      </c>
      <c r="CZ183" s="201" t="e">
        <f t="shared" si="395"/>
        <v>#VALUE!</v>
      </c>
      <c r="DA183" s="201" t="e">
        <f t="shared" si="395"/>
        <v>#VALUE!</v>
      </c>
      <c r="DB183" s="201" t="e">
        <f t="shared" si="395"/>
        <v>#VALUE!</v>
      </c>
      <c r="DC183" s="201" t="e">
        <f t="shared" si="395"/>
        <v>#VALUE!</v>
      </c>
      <c r="DD183" s="201" t="e">
        <f t="shared" si="395"/>
        <v>#VALUE!</v>
      </c>
      <c r="DE183" s="181"/>
      <c r="DF183" s="181" t="s">
        <v>106</v>
      </c>
    </row>
    <row r="184" spans="4:112" hidden="1">
      <c r="D184" s="201" t="e">
        <f>IF(AND(D181=1,D182=0),D118,"")</f>
        <v>#VALUE!</v>
      </c>
      <c r="E184" s="201" t="e">
        <f t="shared" ref="E184:M184" si="396">IF(AND(E181=1,E182=0),E118,"")</f>
        <v>#VALUE!</v>
      </c>
      <c r="F184" s="201" t="e">
        <f t="shared" si="396"/>
        <v>#VALUE!</v>
      </c>
      <c r="G184" s="201" t="e">
        <f t="shared" si="396"/>
        <v>#VALUE!</v>
      </c>
      <c r="H184" s="201" t="e">
        <f t="shared" si="396"/>
        <v>#VALUE!</v>
      </c>
      <c r="I184" s="201" t="e">
        <f t="shared" si="396"/>
        <v>#VALUE!</v>
      </c>
      <c r="J184" s="201" t="e">
        <f t="shared" si="396"/>
        <v>#VALUE!</v>
      </c>
      <c r="K184" s="201" t="e">
        <f t="shared" si="396"/>
        <v>#VALUE!</v>
      </c>
      <c r="L184" s="201" t="e">
        <f t="shared" si="396"/>
        <v>#VALUE!</v>
      </c>
      <c r="M184" s="201" t="e">
        <f t="shared" si="396"/>
        <v>#VALUE!</v>
      </c>
      <c r="N184" s="181"/>
      <c r="O184" s="181" t="s">
        <v>107</v>
      </c>
      <c r="W184" s="201" t="e">
        <f>IF(AND(W181=1,W182=0),W118,"")</f>
        <v>#VALUE!</v>
      </c>
      <c r="X184" s="201" t="e">
        <f t="shared" ref="X184:AF184" si="397">IF(AND(X181=1,X182=0),X118,"")</f>
        <v>#VALUE!</v>
      </c>
      <c r="Y184" s="201" t="e">
        <f t="shared" si="397"/>
        <v>#VALUE!</v>
      </c>
      <c r="Z184" s="201" t="e">
        <f t="shared" si="397"/>
        <v>#VALUE!</v>
      </c>
      <c r="AA184" s="201" t="e">
        <f t="shared" si="397"/>
        <v>#VALUE!</v>
      </c>
      <c r="AB184" s="201" t="e">
        <f t="shared" si="397"/>
        <v>#VALUE!</v>
      </c>
      <c r="AC184" s="201" t="e">
        <f t="shared" si="397"/>
        <v>#VALUE!</v>
      </c>
      <c r="AD184" s="201" t="e">
        <f t="shared" si="397"/>
        <v>#VALUE!</v>
      </c>
      <c r="AE184" s="201" t="e">
        <f t="shared" si="397"/>
        <v>#VALUE!</v>
      </c>
      <c r="AF184" s="201" t="e">
        <f t="shared" si="397"/>
        <v>#VALUE!</v>
      </c>
      <c r="AG184" s="181"/>
      <c r="AH184" s="181" t="s">
        <v>107</v>
      </c>
      <c r="AP184" s="201" t="e">
        <f>IF(AND(AP181=1,AP182=0),AP118,"")</f>
        <v>#VALUE!</v>
      </c>
      <c r="AQ184" s="201" t="e">
        <f t="shared" ref="AQ184:AY184" si="398">IF(AND(AQ181=1,AQ182=0),AQ118,"")</f>
        <v>#VALUE!</v>
      </c>
      <c r="AR184" s="201" t="e">
        <f t="shared" si="398"/>
        <v>#VALUE!</v>
      </c>
      <c r="AS184" s="201" t="e">
        <f t="shared" si="398"/>
        <v>#VALUE!</v>
      </c>
      <c r="AT184" s="201" t="e">
        <f t="shared" si="398"/>
        <v>#VALUE!</v>
      </c>
      <c r="AU184" s="201" t="e">
        <f t="shared" si="398"/>
        <v>#VALUE!</v>
      </c>
      <c r="AV184" s="201" t="e">
        <f t="shared" si="398"/>
        <v>#VALUE!</v>
      </c>
      <c r="AW184" s="201" t="e">
        <f t="shared" si="398"/>
        <v>#VALUE!</v>
      </c>
      <c r="AX184" s="201" t="e">
        <f t="shared" si="398"/>
        <v>#VALUE!</v>
      </c>
      <c r="AY184" s="201" t="e">
        <f t="shared" si="398"/>
        <v>#VALUE!</v>
      </c>
      <c r="AZ184" s="181"/>
      <c r="BA184" s="181" t="s">
        <v>107</v>
      </c>
      <c r="BI184" s="201" t="e">
        <f>IF(AND(BI181=1,BI182=0),BI118,"")</f>
        <v>#VALUE!</v>
      </c>
      <c r="BJ184" s="201" t="e">
        <f t="shared" ref="BJ184:BR184" si="399">IF(AND(BJ181=1,BJ182=0),BJ118,"")</f>
        <v>#VALUE!</v>
      </c>
      <c r="BK184" s="201" t="e">
        <f t="shared" si="399"/>
        <v>#VALUE!</v>
      </c>
      <c r="BL184" s="201" t="e">
        <f t="shared" si="399"/>
        <v>#VALUE!</v>
      </c>
      <c r="BM184" s="201" t="e">
        <f t="shared" si="399"/>
        <v>#VALUE!</v>
      </c>
      <c r="BN184" s="201" t="e">
        <f t="shared" si="399"/>
        <v>#VALUE!</v>
      </c>
      <c r="BO184" s="201" t="e">
        <f t="shared" si="399"/>
        <v>#VALUE!</v>
      </c>
      <c r="BP184" s="201" t="e">
        <f t="shared" si="399"/>
        <v>#VALUE!</v>
      </c>
      <c r="BQ184" s="201" t="e">
        <f t="shared" si="399"/>
        <v>#VALUE!</v>
      </c>
      <c r="BR184" s="201" t="e">
        <f t="shared" si="399"/>
        <v>#VALUE!</v>
      </c>
      <c r="BS184" s="181"/>
      <c r="BT184" s="181" t="s">
        <v>107</v>
      </c>
      <c r="CB184" s="201" t="e">
        <f>IF(AND(CB181=1,CB182=0),CB118,"")</f>
        <v>#VALUE!</v>
      </c>
      <c r="CC184" s="201" t="e">
        <f t="shared" ref="CC184:CK184" si="400">IF(AND(CC181=1,CC182=0),CC118,"")</f>
        <v>#VALUE!</v>
      </c>
      <c r="CD184" s="201" t="e">
        <f t="shared" si="400"/>
        <v>#VALUE!</v>
      </c>
      <c r="CE184" s="201" t="e">
        <f t="shared" si="400"/>
        <v>#VALUE!</v>
      </c>
      <c r="CF184" s="201" t="e">
        <f t="shared" si="400"/>
        <v>#VALUE!</v>
      </c>
      <c r="CG184" s="201" t="e">
        <f t="shared" si="400"/>
        <v>#VALUE!</v>
      </c>
      <c r="CH184" s="201" t="e">
        <f t="shared" si="400"/>
        <v>#VALUE!</v>
      </c>
      <c r="CI184" s="201" t="e">
        <f t="shared" si="400"/>
        <v>#VALUE!</v>
      </c>
      <c r="CJ184" s="201" t="e">
        <f t="shared" si="400"/>
        <v>#VALUE!</v>
      </c>
      <c r="CK184" s="201" t="e">
        <f t="shared" si="400"/>
        <v>#VALUE!</v>
      </c>
      <c r="CL184" s="181"/>
      <c r="CM184" s="181" t="s">
        <v>107</v>
      </c>
      <c r="CU184" s="201" t="e">
        <f>IF(AND(CU181=1,CU182=0),CU118,"")</f>
        <v>#VALUE!</v>
      </c>
      <c r="CV184" s="201" t="e">
        <f t="shared" ref="CV184:DD184" si="401">IF(AND(CV181=1,CV182=0),CV118,"")</f>
        <v>#VALUE!</v>
      </c>
      <c r="CW184" s="201" t="e">
        <f t="shared" si="401"/>
        <v>#VALUE!</v>
      </c>
      <c r="CX184" s="201" t="e">
        <f t="shared" si="401"/>
        <v>#VALUE!</v>
      </c>
      <c r="CY184" s="201" t="e">
        <f t="shared" si="401"/>
        <v>#VALUE!</v>
      </c>
      <c r="CZ184" s="201" t="e">
        <f t="shared" si="401"/>
        <v>#VALUE!</v>
      </c>
      <c r="DA184" s="201" t="e">
        <f t="shared" si="401"/>
        <v>#VALUE!</v>
      </c>
      <c r="DB184" s="201" t="e">
        <f t="shared" si="401"/>
        <v>#VALUE!</v>
      </c>
      <c r="DC184" s="201" t="e">
        <f t="shared" si="401"/>
        <v>#VALUE!</v>
      </c>
      <c r="DD184" s="201" t="e">
        <f t="shared" si="401"/>
        <v>#VALUE!</v>
      </c>
      <c r="DE184" s="181"/>
      <c r="DF184" s="181" t="s">
        <v>107</v>
      </c>
    </row>
    <row r="185" spans="4:112" hidden="1">
      <c r="D185" s="201" t="e">
        <f>IF(AND(D181=1,D182=0),E101,"")</f>
        <v>#VALUE!</v>
      </c>
      <c r="E185" s="201" t="e">
        <f t="shared" ref="E185:M185" si="402">IF(AND(E181=1,E182=0),F101,"")</f>
        <v>#VALUE!</v>
      </c>
      <c r="F185" s="201" t="e">
        <f t="shared" si="402"/>
        <v>#VALUE!</v>
      </c>
      <c r="G185" s="201" t="e">
        <f t="shared" si="402"/>
        <v>#VALUE!</v>
      </c>
      <c r="H185" s="201" t="e">
        <f t="shared" si="402"/>
        <v>#VALUE!</v>
      </c>
      <c r="I185" s="201" t="e">
        <f t="shared" si="402"/>
        <v>#VALUE!</v>
      </c>
      <c r="J185" s="201" t="e">
        <f t="shared" si="402"/>
        <v>#VALUE!</v>
      </c>
      <c r="K185" s="201" t="e">
        <f t="shared" si="402"/>
        <v>#VALUE!</v>
      </c>
      <c r="L185" s="201" t="e">
        <f t="shared" si="402"/>
        <v>#VALUE!</v>
      </c>
      <c r="M185" s="201" t="e">
        <f t="shared" si="402"/>
        <v>#VALUE!</v>
      </c>
      <c r="N185" s="181"/>
      <c r="O185" s="181" t="s">
        <v>108</v>
      </c>
      <c r="W185" s="201" t="e">
        <f t="shared" ref="W185:AF185" si="403">IF(AND(W181=1,W182=0),X101,"")</f>
        <v>#VALUE!</v>
      </c>
      <c r="X185" s="201" t="e">
        <f t="shared" si="403"/>
        <v>#VALUE!</v>
      </c>
      <c r="Y185" s="201" t="e">
        <f t="shared" si="403"/>
        <v>#VALUE!</v>
      </c>
      <c r="Z185" s="201" t="e">
        <f t="shared" si="403"/>
        <v>#VALUE!</v>
      </c>
      <c r="AA185" s="201" t="e">
        <f t="shared" si="403"/>
        <v>#VALUE!</v>
      </c>
      <c r="AB185" s="201" t="e">
        <f t="shared" si="403"/>
        <v>#VALUE!</v>
      </c>
      <c r="AC185" s="201" t="e">
        <f t="shared" si="403"/>
        <v>#VALUE!</v>
      </c>
      <c r="AD185" s="201" t="e">
        <f t="shared" si="403"/>
        <v>#VALUE!</v>
      </c>
      <c r="AE185" s="201" t="e">
        <f t="shared" si="403"/>
        <v>#VALUE!</v>
      </c>
      <c r="AF185" s="201" t="e">
        <f t="shared" si="403"/>
        <v>#VALUE!</v>
      </c>
      <c r="AG185" s="181"/>
      <c r="AH185" s="181" t="s">
        <v>108</v>
      </c>
      <c r="AP185" s="201" t="e">
        <f t="shared" ref="AP185:AY185" si="404">IF(AND(AP181=1,AP182=0),AQ101,"")</f>
        <v>#VALUE!</v>
      </c>
      <c r="AQ185" s="201" t="e">
        <f t="shared" si="404"/>
        <v>#VALUE!</v>
      </c>
      <c r="AR185" s="201" t="e">
        <f t="shared" si="404"/>
        <v>#VALUE!</v>
      </c>
      <c r="AS185" s="201" t="e">
        <f t="shared" si="404"/>
        <v>#VALUE!</v>
      </c>
      <c r="AT185" s="201" t="e">
        <f t="shared" si="404"/>
        <v>#VALUE!</v>
      </c>
      <c r="AU185" s="201" t="e">
        <f t="shared" si="404"/>
        <v>#VALUE!</v>
      </c>
      <c r="AV185" s="201" t="e">
        <f t="shared" si="404"/>
        <v>#VALUE!</v>
      </c>
      <c r="AW185" s="201" t="e">
        <f t="shared" si="404"/>
        <v>#VALUE!</v>
      </c>
      <c r="AX185" s="201" t="e">
        <f t="shared" si="404"/>
        <v>#VALUE!</v>
      </c>
      <c r="AY185" s="201" t="e">
        <f t="shared" si="404"/>
        <v>#VALUE!</v>
      </c>
      <c r="AZ185" s="181"/>
      <c r="BA185" s="181" t="s">
        <v>108</v>
      </c>
      <c r="BI185" s="201" t="e">
        <f t="shared" ref="BI185:BR185" si="405">IF(AND(BI181=1,BI182=0),BJ101,"")</f>
        <v>#VALUE!</v>
      </c>
      <c r="BJ185" s="201" t="e">
        <f t="shared" si="405"/>
        <v>#VALUE!</v>
      </c>
      <c r="BK185" s="201" t="e">
        <f t="shared" si="405"/>
        <v>#VALUE!</v>
      </c>
      <c r="BL185" s="201" t="e">
        <f t="shared" si="405"/>
        <v>#VALUE!</v>
      </c>
      <c r="BM185" s="201" t="e">
        <f t="shared" si="405"/>
        <v>#VALUE!</v>
      </c>
      <c r="BN185" s="201" t="e">
        <f t="shared" si="405"/>
        <v>#VALUE!</v>
      </c>
      <c r="BO185" s="201" t="e">
        <f t="shared" si="405"/>
        <v>#VALUE!</v>
      </c>
      <c r="BP185" s="201" t="e">
        <f t="shared" si="405"/>
        <v>#VALUE!</v>
      </c>
      <c r="BQ185" s="201" t="e">
        <f t="shared" si="405"/>
        <v>#VALUE!</v>
      </c>
      <c r="BR185" s="201" t="e">
        <f t="shared" si="405"/>
        <v>#VALUE!</v>
      </c>
      <c r="BS185" s="181"/>
      <c r="BT185" s="181" t="s">
        <v>108</v>
      </c>
      <c r="CB185" s="201" t="e">
        <f t="shared" ref="CB185:CK185" si="406">IF(AND(CB181=1,CB182=0),CC101,"")</f>
        <v>#VALUE!</v>
      </c>
      <c r="CC185" s="201" t="e">
        <f t="shared" si="406"/>
        <v>#VALUE!</v>
      </c>
      <c r="CD185" s="201" t="e">
        <f t="shared" si="406"/>
        <v>#VALUE!</v>
      </c>
      <c r="CE185" s="201" t="e">
        <f t="shared" si="406"/>
        <v>#VALUE!</v>
      </c>
      <c r="CF185" s="201" t="e">
        <f t="shared" si="406"/>
        <v>#VALUE!</v>
      </c>
      <c r="CG185" s="201" t="e">
        <f t="shared" si="406"/>
        <v>#VALUE!</v>
      </c>
      <c r="CH185" s="201" t="e">
        <f t="shared" si="406"/>
        <v>#VALUE!</v>
      </c>
      <c r="CI185" s="201" t="e">
        <f t="shared" si="406"/>
        <v>#VALUE!</v>
      </c>
      <c r="CJ185" s="201" t="e">
        <f t="shared" si="406"/>
        <v>#VALUE!</v>
      </c>
      <c r="CK185" s="201" t="e">
        <f t="shared" si="406"/>
        <v>#VALUE!</v>
      </c>
      <c r="CL185" s="181"/>
      <c r="CM185" s="181" t="s">
        <v>108</v>
      </c>
      <c r="CU185" s="201" t="e">
        <f t="shared" ref="CU185:DD185" si="407">IF(AND(CU181=1,CU182=0),CV101,"")</f>
        <v>#VALUE!</v>
      </c>
      <c r="CV185" s="201" t="e">
        <f t="shared" si="407"/>
        <v>#VALUE!</v>
      </c>
      <c r="CW185" s="201" t="e">
        <f t="shared" si="407"/>
        <v>#VALUE!</v>
      </c>
      <c r="CX185" s="201" t="e">
        <f t="shared" si="407"/>
        <v>#VALUE!</v>
      </c>
      <c r="CY185" s="201" t="e">
        <f t="shared" si="407"/>
        <v>#VALUE!</v>
      </c>
      <c r="CZ185" s="201" t="e">
        <f t="shared" si="407"/>
        <v>#VALUE!</v>
      </c>
      <c r="DA185" s="201" t="e">
        <f t="shared" si="407"/>
        <v>#VALUE!</v>
      </c>
      <c r="DB185" s="201" t="e">
        <f t="shared" si="407"/>
        <v>#VALUE!</v>
      </c>
      <c r="DC185" s="201" t="e">
        <f t="shared" si="407"/>
        <v>#VALUE!</v>
      </c>
      <c r="DD185" s="201" t="e">
        <f t="shared" si="407"/>
        <v>#VALUE!</v>
      </c>
      <c r="DE185" s="181"/>
      <c r="DF185" s="181" t="s">
        <v>108</v>
      </c>
    </row>
    <row r="186" spans="4:112" hidden="1">
      <c r="D186" s="201" t="e">
        <f>IF(AND(D181=1,D182=0),E118,"")</f>
        <v>#VALUE!</v>
      </c>
      <c r="E186" s="201" t="e">
        <f t="shared" ref="E186:M186" si="408">IF(AND(E181=1,E182=0),F118,"")</f>
        <v>#VALUE!</v>
      </c>
      <c r="F186" s="201" t="e">
        <f t="shared" si="408"/>
        <v>#VALUE!</v>
      </c>
      <c r="G186" s="201" t="e">
        <f t="shared" si="408"/>
        <v>#VALUE!</v>
      </c>
      <c r="H186" s="201" t="e">
        <f t="shared" si="408"/>
        <v>#VALUE!</v>
      </c>
      <c r="I186" s="201" t="e">
        <f t="shared" si="408"/>
        <v>#VALUE!</v>
      </c>
      <c r="J186" s="201" t="e">
        <f t="shared" si="408"/>
        <v>#VALUE!</v>
      </c>
      <c r="K186" s="201" t="e">
        <f t="shared" si="408"/>
        <v>#VALUE!</v>
      </c>
      <c r="L186" s="201" t="e">
        <f t="shared" si="408"/>
        <v>#VALUE!</v>
      </c>
      <c r="M186" s="201" t="e">
        <f t="shared" si="408"/>
        <v>#VALUE!</v>
      </c>
      <c r="N186" s="181"/>
      <c r="O186" s="181" t="s">
        <v>109</v>
      </c>
      <c r="W186" s="201" t="e">
        <f t="shared" ref="W186:AF186" si="409">IF(AND(W181=1,W182=0),X118,"")</f>
        <v>#VALUE!</v>
      </c>
      <c r="X186" s="201" t="e">
        <f t="shared" si="409"/>
        <v>#VALUE!</v>
      </c>
      <c r="Y186" s="201" t="e">
        <f t="shared" si="409"/>
        <v>#VALUE!</v>
      </c>
      <c r="Z186" s="201" t="e">
        <f t="shared" si="409"/>
        <v>#VALUE!</v>
      </c>
      <c r="AA186" s="201" t="e">
        <f t="shared" si="409"/>
        <v>#VALUE!</v>
      </c>
      <c r="AB186" s="201" t="e">
        <f t="shared" si="409"/>
        <v>#VALUE!</v>
      </c>
      <c r="AC186" s="201" t="e">
        <f t="shared" si="409"/>
        <v>#VALUE!</v>
      </c>
      <c r="AD186" s="201" t="e">
        <f t="shared" si="409"/>
        <v>#VALUE!</v>
      </c>
      <c r="AE186" s="201" t="e">
        <f t="shared" si="409"/>
        <v>#VALUE!</v>
      </c>
      <c r="AF186" s="201" t="e">
        <f t="shared" si="409"/>
        <v>#VALUE!</v>
      </c>
      <c r="AG186" s="181"/>
      <c r="AH186" s="181" t="s">
        <v>109</v>
      </c>
      <c r="AP186" s="201" t="e">
        <f t="shared" ref="AP186:AY186" si="410">IF(AND(AP181=1,AP182=0),AQ118,"")</f>
        <v>#VALUE!</v>
      </c>
      <c r="AQ186" s="201" t="e">
        <f t="shared" si="410"/>
        <v>#VALUE!</v>
      </c>
      <c r="AR186" s="201" t="e">
        <f t="shared" si="410"/>
        <v>#VALUE!</v>
      </c>
      <c r="AS186" s="201" t="e">
        <f t="shared" si="410"/>
        <v>#VALUE!</v>
      </c>
      <c r="AT186" s="201" t="e">
        <f t="shared" si="410"/>
        <v>#VALUE!</v>
      </c>
      <c r="AU186" s="201" t="e">
        <f t="shared" si="410"/>
        <v>#VALUE!</v>
      </c>
      <c r="AV186" s="201" t="e">
        <f t="shared" si="410"/>
        <v>#VALUE!</v>
      </c>
      <c r="AW186" s="201" t="e">
        <f t="shared" si="410"/>
        <v>#VALUE!</v>
      </c>
      <c r="AX186" s="201" t="e">
        <f t="shared" si="410"/>
        <v>#VALUE!</v>
      </c>
      <c r="AY186" s="201" t="e">
        <f t="shared" si="410"/>
        <v>#VALUE!</v>
      </c>
      <c r="AZ186" s="181"/>
      <c r="BA186" s="181" t="s">
        <v>109</v>
      </c>
      <c r="BI186" s="201" t="e">
        <f t="shared" ref="BI186:BR186" si="411">IF(AND(BI181=1,BI182=0),BJ118,"")</f>
        <v>#VALUE!</v>
      </c>
      <c r="BJ186" s="201" t="e">
        <f t="shared" si="411"/>
        <v>#VALUE!</v>
      </c>
      <c r="BK186" s="201" t="e">
        <f t="shared" si="411"/>
        <v>#VALUE!</v>
      </c>
      <c r="BL186" s="201" t="e">
        <f t="shared" si="411"/>
        <v>#VALUE!</v>
      </c>
      <c r="BM186" s="201" t="e">
        <f t="shared" si="411"/>
        <v>#VALUE!</v>
      </c>
      <c r="BN186" s="201" t="e">
        <f t="shared" si="411"/>
        <v>#VALUE!</v>
      </c>
      <c r="BO186" s="201" t="e">
        <f t="shared" si="411"/>
        <v>#VALUE!</v>
      </c>
      <c r="BP186" s="201" t="e">
        <f t="shared" si="411"/>
        <v>#VALUE!</v>
      </c>
      <c r="BQ186" s="201" t="e">
        <f t="shared" si="411"/>
        <v>#VALUE!</v>
      </c>
      <c r="BR186" s="201" t="e">
        <f t="shared" si="411"/>
        <v>#VALUE!</v>
      </c>
      <c r="BS186" s="181"/>
      <c r="BT186" s="181" t="s">
        <v>109</v>
      </c>
      <c r="CB186" s="201" t="e">
        <f t="shared" ref="CB186:CK186" si="412">IF(AND(CB181=1,CB182=0),CC118,"")</f>
        <v>#VALUE!</v>
      </c>
      <c r="CC186" s="201" t="e">
        <f t="shared" si="412"/>
        <v>#VALUE!</v>
      </c>
      <c r="CD186" s="201" t="e">
        <f t="shared" si="412"/>
        <v>#VALUE!</v>
      </c>
      <c r="CE186" s="201" t="e">
        <f t="shared" si="412"/>
        <v>#VALUE!</v>
      </c>
      <c r="CF186" s="201" t="e">
        <f t="shared" si="412"/>
        <v>#VALUE!</v>
      </c>
      <c r="CG186" s="201" t="e">
        <f t="shared" si="412"/>
        <v>#VALUE!</v>
      </c>
      <c r="CH186" s="201" t="e">
        <f t="shared" si="412"/>
        <v>#VALUE!</v>
      </c>
      <c r="CI186" s="201" t="e">
        <f t="shared" si="412"/>
        <v>#VALUE!</v>
      </c>
      <c r="CJ186" s="201" t="e">
        <f t="shared" si="412"/>
        <v>#VALUE!</v>
      </c>
      <c r="CK186" s="201" t="e">
        <f t="shared" si="412"/>
        <v>#VALUE!</v>
      </c>
      <c r="CL186" s="181"/>
      <c r="CM186" s="181" t="s">
        <v>109</v>
      </c>
      <c r="CU186" s="201" t="e">
        <f t="shared" ref="CU186:DD186" si="413">IF(AND(CU181=1,CU182=0),CV118,"")</f>
        <v>#VALUE!</v>
      </c>
      <c r="CV186" s="201" t="e">
        <f t="shared" si="413"/>
        <v>#VALUE!</v>
      </c>
      <c r="CW186" s="201" t="e">
        <f t="shared" si="413"/>
        <v>#VALUE!</v>
      </c>
      <c r="CX186" s="201" t="e">
        <f t="shared" si="413"/>
        <v>#VALUE!</v>
      </c>
      <c r="CY186" s="201" t="e">
        <f t="shared" si="413"/>
        <v>#VALUE!</v>
      </c>
      <c r="CZ186" s="201" t="e">
        <f t="shared" si="413"/>
        <v>#VALUE!</v>
      </c>
      <c r="DA186" s="201" t="e">
        <f t="shared" si="413"/>
        <v>#VALUE!</v>
      </c>
      <c r="DB186" s="201" t="e">
        <f t="shared" si="413"/>
        <v>#VALUE!</v>
      </c>
      <c r="DC186" s="201" t="e">
        <f t="shared" si="413"/>
        <v>#VALUE!</v>
      </c>
      <c r="DD186" s="201" t="e">
        <f t="shared" si="413"/>
        <v>#VALUE!</v>
      </c>
      <c r="DE186" s="181"/>
      <c r="DF186" s="181" t="s">
        <v>109</v>
      </c>
    </row>
    <row r="187" spans="4:112" hidden="1">
      <c r="D187" s="201" t="e">
        <f>D183+(30-D184)*(D185-D183)/(D186-D184)</f>
        <v>#VALUE!</v>
      </c>
      <c r="E187" s="201" t="e">
        <f t="shared" ref="E187:M187" si="414">E183+(30-E184)*(E185-E183)/(E186-E184)</f>
        <v>#VALUE!</v>
      </c>
      <c r="F187" s="201" t="e">
        <f t="shared" si="414"/>
        <v>#VALUE!</v>
      </c>
      <c r="G187" s="201" t="e">
        <f t="shared" si="414"/>
        <v>#VALUE!</v>
      </c>
      <c r="H187" s="201" t="e">
        <f t="shared" si="414"/>
        <v>#VALUE!</v>
      </c>
      <c r="I187" s="201" t="e">
        <f t="shared" si="414"/>
        <v>#VALUE!</v>
      </c>
      <c r="J187" s="201" t="e">
        <f t="shared" si="414"/>
        <v>#VALUE!</v>
      </c>
      <c r="K187" s="201" t="e">
        <f t="shared" si="414"/>
        <v>#VALUE!</v>
      </c>
      <c r="L187" s="201" t="e">
        <f t="shared" si="414"/>
        <v>#VALUE!</v>
      </c>
      <c r="M187" s="201" t="e">
        <f t="shared" si="414"/>
        <v>#VALUE!</v>
      </c>
      <c r="N187" s="181"/>
      <c r="O187" s="181" t="s">
        <v>117</v>
      </c>
      <c r="W187" s="201" t="e">
        <f>W183+(30-W184)*(W185-W183)/(W186-W184)</f>
        <v>#VALUE!</v>
      </c>
      <c r="X187" s="201" t="e">
        <f t="shared" ref="X187:AF187" si="415">X183+(30-X184)*(X185-X183)/(X186-X184)</f>
        <v>#VALUE!</v>
      </c>
      <c r="Y187" s="201" t="e">
        <f t="shared" si="415"/>
        <v>#VALUE!</v>
      </c>
      <c r="Z187" s="201" t="e">
        <f t="shared" si="415"/>
        <v>#VALUE!</v>
      </c>
      <c r="AA187" s="201" t="e">
        <f t="shared" si="415"/>
        <v>#VALUE!</v>
      </c>
      <c r="AB187" s="201" t="e">
        <f t="shared" si="415"/>
        <v>#VALUE!</v>
      </c>
      <c r="AC187" s="201" t="e">
        <f t="shared" si="415"/>
        <v>#VALUE!</v>
      </c>
      <c r="AD187" s="201" t="e">
        <f t="shared" si="415"/>
        <v>#VALUE!</v>
      </c>
      <c r="AE187" s="201" t="e">
        <f t="shared" si="415"/>
        <v>#VALUE!</v>
      </c>
      <c r="AF187" s="201" t="e">
        <f t="shared" si="415"/>
        <v>#VALUE!</v>
      </c>
      <c r="AG187" s="181"/>
      <c r="AH187" s="181" t="s">
        <v>117</v>
      </c>
      <c r="AP187" s="201" t="e">
        <f>AP183+(30-AP184)*(AP185-AP183)/(AP186-AP184)</f>
        <v>#VALUE!</v>
      </c>
      <c r="AQ187" s="201" t="e">
        <f t="shared" ref="AQ187:AY187" si="416">AQ183+(30-AQ184)*(AQ185-AQ183)/(AQ186-AQ184)</f>
        <v>#VALUE!</v>
      </c>
      <c r="AR187" s="201" t="e">
        <f t="shared" si="416"/>
        <v>#VALUE!</v>
      </c>
      <c r="AS187" s="201" t="e">
        <f t="shared" si="416"/>
        <v>#VALUE!</v>
      </c>
      <c r="AT187" s="201" t="e">
        <f t="shared" si="416"/>
        <v>#VALUE!</v>
      </c>
      <c r="AU187" s="201" t="e">
        <f t="shared" si="416"/>
        <v>#VALUE!</v>
      </c>
      <c r="AV187" s="201" t="e">
        <f t="shared" si="416"/>
        <v>#VALUE!</v>
      </c>
      <c r="AW187" s="201" t="e">
        <f t="shared" si="416"/>
        <v>#VALUE!</v>
      </c>
      <c r="AX187" s="201" t="e">
        <f t="shared" si="416"/>
        <v>#VALUE!</v>
      </c>
      <c r="AY187" s="201" t="e">
        <f t="shared" si="416"/>
        <v>#VALUE!</v>
      </c>
      <c r="AZ187" s="181"/>
      <c r="BA187" s="181" t="s">
        <v>117</v>
      </c>
      <c r="BI187" s="201" t="e">
        <f>BI183+(30-BI184)*(BI185-BI183)/(BI186-BI184)</f>
        <v>#VALUE!</v>
      </c>
      <c r="BJ187" s="201" t="e">
        <f t="shared" ref="BJ187:BR187" si="417">BJ183+(30-BJ184)*(BJ185-BJ183)/(BJ186-BJ184)</f>
        <v>#VALUE!</v>
      </c>
      <c r="BK187" s="201" t="e">
        <f t="shared" si="417"/>
        <v>#VALUE!</v>
      </c>
      <c r="BL187" s="201" t="e">
        <f t="shared" si="417"/>
        <v>#VALUE!</v>
      </c>
      <c r="BM187" s="201" t="e">
        <f t="shared" si="417"/>
        <v>#VALUE!</v>
      </c>
      <c r="BN187" s="201" t="e">
        <f t="shared" si="417"/>
        <v>#VALUE!</v>
      </c>
      <c r="BO187" s="201" t="e">
        <f t="shared" si="417"/>
        <v>#VALUE!</v>
      </c>
      <c r="BP187" s="201" t="e">
        <f t="shared" si="417"/>
        <v>#VALUE!</v>
      </c>
      <c r="BQ187" s="201" t="e">
        <f t="shared" si="417"/>
        <v>#VALUE!</v>
      </c>
      <c r="BR187" s="201" t="e">
        <f t="shared" si="417"/>
        <v>#VALUE!</v>
      </c>
      <c r="BS187" s="181"/>
      <c r="BT187" s="181" t="s">
        <v>117</v>
      </c>
      <c r="CB187" s="201" t="e">
        <f>CB183+(30-CB184)*(CB185-CB183)/(CB186-CB184)</f>
        <v>#VALUE!</v>
      </c>
      <c r="CC187" s="201" t="e">
        <f t="shared" ref="CC187:CK187" si="418">CC183+(30-CC184)*(CC185-CC183)/(CC186-CC184)</f>
        <v>#VALUE!</v>
      </c>
      <c r="CD187" s="201" t="e">
        <f t="shared" si="418"/>
        <v>#VALUE!</v>
      </c>
      <c r="CE187" s="201" t="e">
        <f t="shared" si="418"/>
        <v>#VALUE!</v>
      </c>
      <c r="CF187" s="201" t="e">
        <f t="shared" si="418"/>
        <v>#VALUE!</v>
      </c>
      <c r="CG187" s="201" t="e">
        <f t="shared" si="418"/>
        <v>#VALUE!</v>
      </c>
      <c r="CH187" s="201" t="e">
        <f t="shared" si="418"/>
        <v>#VALUE!</v>
      </c>
      <c r="CI187" s="201" t="e">
        <f t="shared" si="418"/>
        <v>#VALUE!</v>
      </c>
      <c r="CJ187" s="201" t="e">
        <f t="shared" si="418"/>
        <v>#VALUE!</v>
      </c>
      <c r="CK187" s="201" t="e">
        <f t="shared" si="418"/>
        <v>#VALUE!</v>
      </c>
      <c r="CL187" s="181"/>
      <c r="CM187" s="181" t="s">
        <v>117</v>
      </c>
      <c r="CU187" s="201" t="e">
        <f>CU183+(30-CU184)*(CU185-CU183)/(CU186-CU184)</f>
        <v>#VALUE!</v>
      </c>
      <c r="CV187" s="201" t="e">
        <f t="shared" ref="CV187:DD187" si="419">CV183+(30-CV184)*(CV185-CV183)/(CV186-CV184)</f>
        <v>#VALUE!</v>
      </c>
      <c r="CW187" s="201" t="e">
        <f t="shared" si="419"/>
        <v>#VALUE!</v>
      </c>
      <c r="CX187" s="201" t="e">
        <f t="shared" si="419"/>
        <v>#VALUE!</v>
      </c>
      <c r="CY187" s="201" t="e">
        <f t="shared" si="419"/>
        <v>#VALUE!</v>
      </c>
      <c r="CZ187" s="201" t="e">
        <f t="shared" si="419"/>
        <v>#VALUE!</v>
      </c>
      <c r="DA187" s="201" t="e">
        <f t="shared" si="419"/>
        <v>#VALUE!</v>
      </c>
      <c r="DB187" s="201" t="e">
        <f t="shared" si="419"/>
        <v>#VALUE!</v>
      </c>
      <c r="DC187" s="201" t="e">
        <f t="shared" si="419"/>
        <v>#VALUE!</v>
      </c>
      <c r="DD187" s="201" t="e">
        <f t="shared" si="419"/>
        <v>#VALUE!</v>
      </c>
      <c r="DE187" s="181"/>
      <c r="DF187" s="181" t="s">
        <v>117</v>
      </c>
    </row>
    <row r="188" spans="4:112" hidden="1">
      <c r="D188" s="181" t="e">
        <f>D187/FaceSheet!$E$20</f>
        <v>#VALUE!</v>
      </c>
      <c r="E188" s="181" t="e">
        <f>E187/FaceSheet!$E$20</f>
        <v>#VALUE!</v>
      </c>
      <c r="F188" s="181" t="e">
        <f>F187/FaceSheet!$E$20</f>
        <v>#VALUE!</v>
      </c>
      <c r="G188" s="181" t="e">
        <f>G187/FaceSheet!$E$20</f>
        <v>#VALUE!</v>
      </c>
      <c r="H188" s="181" t="e">
        <f>H187/FaceSheet!$E$20</f>
        <v>#VALUE!</v>
      </c>
      <c r="I188" s="181" t="e">
        <f>I187/FaceSheet!$E$20</f>
        <v>#VALUE!</v>
      </c>
      <c r="J188" s="181" t="e">
        <f>J187/FaceSheet!$E$20</f>
        <v>#VALUE!</v>
      </c>
      <c r="K188" s="181" t="e">
        <f>K187/FaceSheet!$E$20</f>
        <v>#VALUE!</v>
      </c>
      <c r="L188" s="181" t="e">
        <f>L187/FaceSheet!$E$20</f>
        <v>#VALUE!</v>
      </c>
      <c r="M188" s="181" t="e">
        <f>M187/FaceSheet!$E$20</f>
        <v>#VALUE!</v>
      </c>
      <c r="N188" s="181"/>
      <c r="O188" s="181" t="s">
        <v>119</v>
      </c>
      <c r="W188" s="181" t="e">
        <f>W187/FaceSheet!$E$20</f>
        <v>#VALUE!</v>
      </c>
      <c r="X188" s="181" t="e">
        <f>X187/FaceSheet!$E$20</f>
        <v>#VALUE!</v>
      </c>
      <c r="Y188" s="181" t="e">
        <f>Y187/FaceSheet!$E$20</f>
        <v>#VALUE!</v>
      </c>
      <c r="Z188" s="181" t="e">
        <f>Z187/FaceSheet!$E$20</f>
        <v>#VALUE!</v>
      </c>
      <c r="AA188" s="181" t="e">
        <f>AA187/FaceSheet!$E$20</f>
        <v>#VALUE!</v>
      </c>
      <c r="AB188" s="181" t="e">
        <f>AB187/FaceSheet!$E$20</f>
        <v>#VALUE!</v>
      </c>
      <c r="AC188" s="181" t="e">
        <f>AC187/FaceSheet!$E$20</f>
        <v>#VALUE!</v>
      </c>
      <c r="AD188" s="181" t="e">
        <f>AD187/FaceSheet!$E$20</f>
        <v>#VALUE!</v>
      </c>
      <c r="AE188" s="181" t="e">
        <f>AE187/FaceSheet!$E$20</f>
        <v>#VALUE!</v>
      </c>
      <c r="AF188" s="181" t="e">
        <f>AF187/FaceSheet!$E$20</f>
        <v>#VALUE!</v>
      </c>
      <c r="AG188" s="181"/>
      <c r="AH188" s="181" t="s">
        <v>119</v>
      </c>
      <c r="AP188" s="181" t="e">
        <f>AP187/FaceSheet!$E$20</f>
        <v>#VALUE!</v>
      </c>
      <c r="AQ188" s="181" t="e">
        <f>AQ187/FaceSheet!$E$20</f>
        <v>#VALUE!</v>
      </c>
      <c r="AR188" s="181" t="e">
        <f>AR187/FaceSheet!$E$20</f>
        <v>#VALUE!</v>
      </c>
      <c r="AS188" s="181" t="e">
        <f>AS187/FaceSheet!$E$20</f>
        <v>#VALUE!</v>
      </c>
      <c r="AT188" s="181" t="e">
        <f>AT187/FaceSheet!$E$20</f>
        <v>#VALUE!</v>
      </c>
      <c r="AU188" s="181" t="e">
        <f>AU187/FaceSheet!$E$20</f>
        <v>#VALUE!</v>
      </c>
      <c r="AV188" s="181" t="e">
        <f>AV187/FaceSheet!$E$20</f>
        <v>#VALUE!</v>
      </c>
      <c r="AW188" s="181" t="e">
        <f>AW187/FaceSheet!$E$20</f>
        <v>#VALUE!</v>
      </c>
      <c r="AX188" s="181" t="e">
        <f>AX187/FaceSheet!$E$20</f>
        <v>#VALUE!</v>
      </c>
      <c r="AY188" s="181" t="e">
        <f>AY187/FaceSheet!$E$20</f>
        <v>#VALUE!</v>
      </c>
      <c r="AZ188" s="181"/>
      <c r="BA188" s="181" t="s">
        <v>119</v>
      </c>
      <c r="BI188" s="181" t="e">
        <f>BI187/FaceSheet!$E$20</f>
        <v>#VALUE!</v>
      </c>
      <c r="BJ188" s="181" t="e">
        <f>BJ187/FaceSheet!$E$20</f>
        <v>#VALUE!</v>
      </c>
      <c r="BK188" s="181" t="e">
        <f>BK187/FaceSheet!$E$20</f>
        <v>#VALUE!</v>
      </c>
      <c r="BL188" s="181" t="e">
        <f>BL187/FaceSheet!$E$20</f>
        <v>#VALUE!</v>
      </c>
      <c r="BM188" s="181" t="e">
        <f>BM187/FaceSheet!$E$20</f>
        <v>#VALUE!</v>
      </c>
      <c r="BN188" s="181" t="e">
        <f>BN187/FaceSheet!$E$20</f>
        <v>#VALUE!</v>
      </c>
      <c r="BO188" s="181" t="e">
        <f>BO187/FaceSheet!$E$20</f>
        <v>#VALUE!</v>
      </c>
      <c r="BP188" s="181" t="e">
        <f>BP187/FaceSheet!$E$20</f>
        <v>#VALUE!</v>
      </c>
      <c r="BQ188" s="181" t="e">
        <f>BQ187/FaceSheet!$E$20</f>
        <v>#VALUE!</v>
      </c>
      <c r="BR188" s="181" t="e">
        <f>BR187/FaceSheet!$E$20</f>
        <v>#VALUE!</v>
      </c>
      <c r="BS188" s="181"/>
      <c r="BT188" s="181" t="s">
        <v>119</v>
      </c>
      <c r="CB188" s="181" t="e">
        <f>CB187/FaceSheet!$E$20</f>
        <v>#VALUE!</v>
      </c>
      <c r="CC188" s="181" t="e">
        <f>CC187/FaceSheet!$E$20</f>
        <v>#VALUE!</v>
      </c>
      <c r="CD188" s="181" t="e">
        <f>CD187/FaceSheet!$E$20</f>
        <v>#VALUE!</v>
      </c>
      <c r="CE188" s="181" t="e">
        <f>CE187/FaceSheet!$E$20</f>
        <v>#VALUE!</v>
      </c>
      <c r="CF188" s="181" t="e">
        <f>CF187/FaceSheet!$E$20</f>
        <v>#VALUE!</v>
      </c>
      <c r="CG188" s="181" t="e">
        <f>CG187/FaceSheet!$E$20</f>
        <v>#VALUE!</v>
      </c>
      <c r="CH188" s="181" t="e">
        <f>CH187/FaceSheet!$E$20</f>
        <v>#VALUE!</v>
      </c>
      <c r="CI188" s="181" t="e">
        <f>CI187/FaceSheet!$E$20</f>
        <v>#VALUE!</v>
      </c>
      <c r="CJ188" s="181" t="e">
        <f>CJ187/FaceSheet!$E$20</f>
        <v>#VALUE!</v>
      </c>
      <c r="CK188" s="181" t="e">
        <f>CK187/FaceSheet!$E$20</f>
        <v>#VALUE!</v>
      </c>
      <c r="CL188" s="181"/>
      <c r="CM188" s="181" t="s">
        <v>119</v>
      </c>
      <c r="CU188" s="181" t="e">
        <f>CU187/FaceSheet!$E$20</f>
        <v>#VALUE!</v>
      </c>
      <c r="CV188" s="181" t="e">
        <f>CV187/FaceSheet!$E$20</f>
        <v>#VALUE!</v>
      </c>
      <c r="CW188" s="181" t="e">
        <f>CW187/FaceSheet!$E$20</f>
        <v>#VALUE!</v>
      </c>
      <c r="CX188" s="181" t="e">
        <f>CX187/FaceSheet!$E$20</f>
        <v>#VALUE!</v>
      </c>
      <c r="CY188" s="181" t="e">
        <f>CY187/FaceSheet!$E$20</f>
        <v>#VALUE!</v>
      </c>
      <c r="CZ188" s="181" t="e">
        <f>CZ187/FaceSheet!$E$20</f>
        <v>#VALUE!</v>
      </c>
      <c r="DA188" s="181" t="e">
        <f>DA187/FaceSheet!$E$20</f>
        <v>#VALUE!</v>
      </c>
      <c r="DB188" s="181" t="e">
        <f>DB187/FaceSheet!$E$20</f>
        <v>#VALUE!</v>
      </c>
      <c r="DC188" s="181" t="e">
        <f>DC187/FaceSheet!$E$20</f>
        <v>#VALUE!</v>
      </c>
      <c r="DD188" s="181" t="e">
        <f>DD187/FaceSheet!$E$20</f>
        <v>#VALUE!</v>
      </c>
      <c r="DE188" s="181"/>
      <c r="DF188" s="181" t="s">
        <v>119</v>
      </c>
    </row>
    <row r="189" spans="4:112" hidden="1"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 t="s">
        <v>89</v>
      </c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 t="s">
        <v>89</v>
      </c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1" t="s">
        <v>89</v>
      </c>
      <c r="BI189" s="181"/>
      <c r="BJ189" s="181"/>
      <c r="BK189" s="181"/>
      <c r="BL189" s="181"/>
      <c r="BM189" s="181"/>
      <c r="BN189" s="181"/>
      <c r="BO189" s="181"/>
      <c r="BP189" s="181"/>
      <c r="BQ189" s="181"/>
      <c r="BR189" s="181"/>
      <c r="BS189" s="181"/>
      <c r="BT189" s="181" t="s">
        <v>89</v>
      </c>
      <c r="CB189" s="181"/>
      <c r="CC189" s="181"/>
      <c r="CD189" s="181"/>
      <c r="CE189" s="181"/>
      <c r="CF189" s="181"/>
      <c r="CG189" s="181"/>
      <c r="CH189" s="181"/>
      <c r="CI189" s="181"/>
      <c r="CJ189" s="181"/>
      <c r="CK189" s="181"/>
      <c r="CL189" s="181"/>
      <c r="CM189" s="181" t="s">
        <v>89</v>
      </c>
      <c r="CU189" s="181"/>
      <c r="CV189" s="181"/>
      <c r="CW189" s="181"/>
      <c r="CX189" s="181"/>
      <c r="CY189" s="181"/>
      <c r="CZ189" s="181"/>
      <c r="DA189" s="181"/>
      <c r="DB189" s="181"/>
      <c r="DC189" s="181"/>
      <c r="DD189" s="181"/>
      <c r="DE189" s="181"/>
      <c r="DF189" s="181" t="s">
        <v>89</v>
      </c>
    </row>
    <row r="190" spans="4:112" hidden="1">
      <c r="D190" s="182" t="e">
        <f>IF(D78&lt;0.05,"",IF(D122&lt;=30,1,-1))</f>
        <v>#VALUE!</v>
      </c>
      <c r="E190" s="182" t="e">
        <f t="shared" ref="E190:M190" si="420">IF(E78&lt;0.05,"",IF(E122&lt;=30,1,-1))</f>
        <v>#VALUE!</v>
      </c>
      <c r="F190" s="182" t="e">
        <f t="shared" si="420"/>
        <v>#VALUE!</v>
      </c>
      <c r="G190" s="182" t="e">
        <f t="shared" si="420"/>
        <v>#VALUE!</v>
      </c>
      <c r="H190" s="182" t="e">
        <f t="shared" si="420"/>
        <v>#VALUE!</v>
      </c>
      <c r="I190" s="182" t="e">
        <f t="shared" si="420"/>
        <v>#VALUE!</v>
      </c>
      <c r="J190" s="182" t="e">
        <f t="shared" si="420"/>
        <v>#VALUE!</v>
      </c>
      <c r="K190" s="182" t="e">
        <f t="shared" si="420"/>
        <v>#VALUE!</v>
      </c>
      <c r="L190" s="182" t="e">
        <f t="shared" si="420"/>
        <v>#VALUE!</v>
      </c>
      <c r="M190" s="182" t="e">
        <f t="shared" si="420"/>
        <v>#VALUE!</v>
      </c>
      <c r="N190" s="181"/>
      <c r="O190" s="181" t="s">
        <v>105</v>
      </c>
      <c r="W190" s="182" t="e">
        <f>IF(W78&lt;0.05,"",IF(W122&lt;=30,1,-1))</f>
        <v>#VALUE!</v>
      </c>
      <c r="X190" s="182" t="e">
        <f t="shared" ref="X190:AF190" si="421">IF(X78&lt;0.05,"",IF(X122&lt;=30,1,-1))</f>
        <v>#VALUE!</v>
      </c>
      <c r="Y190" s="182" t="e">
        <f t="shared" si="421"/>
        <v>#VALUE!</v>
      </c>
      <c r="Z190" s="182" t="e">
        <f t="shared" si="421"/>
        <v>#VALUE!</v>
      </c>
      <c r="AA190" s="182" t="e">
        <f t="shared" si="421"/>
        <v>#VALUE!</v>
      </c>
      <c r="AB190" s="182" t="e">
        <f t="shared" si="421"/>
        <v>#VALUE!</v>
      </c>
      <c r="AC190" s="182" t="e">
        <f t="shared" si="421"/>
        <v>#VALUE!</v>
      </c>
      <c r="AD190" s="182" t="e">
        <f t="shared" si="421"/>
        <v>#VALUE!</v>
      </c>
      <c r="AE190" s="182" t="e">
        <f t="shared" si="421"/>
        <v>#VALUE!</v>
      </c>
      <c r="AF190" s="182" t="e">
        <f t="shared" si="421"/>
        <v>#VALUE!</v>
      </c>
      <c r="AG190" s="181"/>
      <c r="AH190" s="181" t="s">
        <v>105</v>
      </c>
      <c r="AP190" s="182" t="e">
        <f>IF(AP78&lt;0.05,"",IF(AP122&lt;=30,1,-1))</f>
        <v>#VALUE!</v>
      </c>
      <c r="AQ190" s="182" t="e">
        <f t="shared" ref="AQ190:AY190" si="422">IF(AQ78&lt;0.05,"",IF(AQ122&lt;=30,1,-1))</f>
        <v>#VALUE!</v>
      </c>
      <c r="AR190" s="182" t="e">
        <f t="shared" si="422"/>
        <v>#VALUE!</v>
      </c>
      <c r="AS190" s="182" t="e">
        <f t="shared" si="422"/>
        <v>#VALUE!</v>
      </c>
      <c r="AT190" s="182" t="e">
        <f t="shared" si="422"/>
        <v>#VALUE!</v>
      </c>
      <c r="AU190" s="182" t="e">
        <f t="shared" si="422"/>
        <v>#VALUE!</v>
      </c>
      <c r="AV190" s="182" t="e">
        <f t="shared" si="422"/>
        <v>#VALUE!</v>
      </c>
      <c r="AW190" s="182" t="e">
        <f t="shared" si="422"/>
        <v>#VALUE!</v>
      </c>
      <c r="AX190" s="182" t="e">
        <f t="shared" si="422"/>
        <v>#VALUE!</v>
      </c>
      <c r="AY190" s="182" t="e">
        <f t="shared" si="422"/>
        <v>#VALUE!</v>
      </c>
      <c r="AZ190" s="181"/>
      <c r="BA190" s="181" t="s">
        <v>105</v>
      </c>
      <c r="BI190" s="182" t="e">
        <f>IF(BI78&lt;0.05,"",IF(BI122&lt;=30,1,-1))</f>
        <v>#VALUE!</v>
      </c>
      <c r="BJ190" s="182" t="e">
        <f t="shared" ref="BJ190:BR190" si="423">IF(BJ78&lt;0.05,"",IF(BJ122&lt;=30,1,-1))</f>
        <v>#VALUE!</v>
      </c>
      <c r="BK190" s="182" t="e">
        <f t="shared" si="423"/>
        <v>#VALUE!</v>
      </c>
      <c r="BL190" s="182" t="e">
        <f t="shared" si="423"/>
        <v>#VALUE!</v>
      </c>
      <c r="BM190" s="182" t="e">
        <f t="shared" si="423"/>
        <v>#VALUE!</v>
      </c>
      <c r="BN190" s="182" t="e">
        <f t="shared" si="423"/>
        <v>#VALUE!</v>
      </c>
      <c r="BO190" s="182" t="e">
        <f t="shared" si="423"/>
        <v>#VALUE!</v>
      </c>
      <c r="BP190" s="182" t="e">
        <f t="shared" si="423"/>
        <v>#VALUE!</v>
      </c>
      <c r="BQ190" s="182" t="e">
        <f t="shared" si="423"/>
        <v>#VALUE!</v>
      </c>
      <c r="BR190" s="182" t="e">
        <f t="shared" si="423"/>
        <v>#VALUE!</v>
      </c>
      <c r="BS190" s="181"/>
      <c r="BT190" s="181" t="s">
        <v>105</v>
      </c>
      <c r="CB190" s="182" t="e">
        <f>IF(CB78&lt;0.05,"",IF(CB122&lt;=30,1,-1))</f>
        <v>#VALUE!</v>
      </c>
      <c r="CC190" s="182" t="e">
        <f t="shared" ref="CC190:CK190" si="424">IF(CC78&lt;0.05,"",IF(CC122&lt;=30,1,-1))</f>
        <v>#VALUE!</v>
      </c>
      <c r="CD190" s="182" t="e">
        <f t="shared" si="424"/>
        <v>#VALUE!</v>
      </c>
      <c r="CE190" s="182" t="e">
        <f t="shared" si="424"/>
        <v>#VALUE!</v>
      </c>
      <c r="CF190" s="182" t="e">
        <f t="shared" si="424"/>
        <v>#VALUE!</v>
      </c>
      <c r="CG190" s="182" t="e">
        <f t="shared" si="424"/>
        <v>#VALUE!</v>
      </c>
      <c r="CH190" s="182" t="e">
        <f t="shared" si="424"/>
        <v>#VALUE!</v>
      </c>
      <c r="CI190" s="182" t="e">
        <f t="shared" si="424"/>
        <v>#VALUE!</v>
      </c>
      <c r="CJ190" s="182" t="e">
        <f t="shared" si="424"/>
        <v>#VALUE!</v>
      </c>
      <c r="CK190" s="182" t="e">
        <f t="shared" si="424"/>
        <v>#VALUE!</v>
      </c>
      <c r="CL190" s="181"/>
      <c r="CM190" s="181" t="s">
        <v>105</v>
      </c>
      <c r="CU190" s="182" t="e">
        <f>IF(CU78&lt;0.05,"",IF(CU122&lt;=30,1,-1))</f>
        <v>#VALUE!</v>
      </c>
      <c r="CV190" s="182" t="e">
        <f t="shared" ref="CV190:DD190" si="425">IF(CV78&lt;0.05,"",IF(CV122&lt;=30,1,-1))</f>
        <v>#VALUE!</v>
      </c>
      <c r="CW190" s="182" t="e">
        <f t="shared" si="425"/>
        <v>#VALUE!</v>
      </c>
      <c r="CX190" s="182" t="e">
        <f t="shared" si="425"/>
        <v>#VALUE!</v>
      </c>
      <c r="CY190" s="182" t="e">
        <f t="shared" si="425"/>
        <v>#VALUE!</v>
      </c>
      <c r="CZ190" s="182" t="e">
        <f t="shared" si="425"/>
        <v>#VALUE!</v>
      </c>
      <c r="DA190" s="182" t="e">
        <f t="shared" si="425"/>
        <v>#VALUE!</v>
      </c>
      <c r="DB190" s="182" t="e">
        <f t="shared" si="425"/>
        <v>#VALUE!</v>
      </c>
      <c r="DC190" s="182" t="e">
        <f t="shared" si="425"/>
        <v>#VALUE!</v>
      </c>
      <c r="DD190" s="182" t="e">
        <f t="shared" si="425"/>
        <v>#VALUE!</v>
      </c>
      <c r="DE190" s="181"/>
      <c r="DF190" s="181" t="s">
        <v>105</v>
      </c>
    </row>
    <row r="191" spans="4:112" hidden="1">
      <c r="D191" s="181" t="e">
        <f>IF(D190="","",D190+E190)</f>
        <v>#VALUE!</v>
      </c>
      <c r="E191" s="181" t="e">
        <f t="shared" ref="E191:M191" si="426">E190+F190</f>
        <v>#VALUE!</v>
      </c>
      <c r="F191" s="181" t="e">
        <f t="shared" si="426"/>
        <v>#VALUE!</v>
      </c>
      <c r="G191" s="181" t="e">
        <f t="shared" si="426"/>
        <v>#VALUE!</v>
      </c>
      <c r="H191" s="181" t="e">
        <f t="shared" si="426"/>
        <v>#VALUE!</v>
      </c>
      <c r="I191" s="181" t="e">
        <f t="shared" si="426"/>
        <v>#VALUE!</v>
      </c>
      <c r="J191" s="181" t="e">
        <f t="shared" si="426"/>
        <v>#VALUE!</v>
      </c>
      <c r="K191" s="181" t="e">
        <f t="shared" si="426"/>
        <v>#VALUE!</v>
      </c>
      <c r="L191" s="181" t="e">
        <f t="shared" si="426"/>
        <v>#VALUE!</v>
      </c>
      <c r="M191" s="181" t="e">
        <f t="shared" si="426"/>
        <v>#VALUE!</v>
      </c>
      <c r="N191" s="183"/>
      <c r="O191" s="181" t="s">
        <v>87</v>
      </c>
      <c r="Q191" s="120"/>
      <c r="W191" s="181" t="e">
        <f>IF(W190="","",W190+X190)</f>
        <v>#VALUE!</v>
      </c>
      <c r="X191" s="181" t="e">
        <f t="shared" ref="X191:AF191" si="427">X190+Y190</f>
        <v>#VALUE!</v>
      </c>
      <c r="Y191" s="181" t="e">
        <f t="shared" si="427"/>
        <v>#VALUE!</v>
      </c>
      <c r="Z191" s="181" t="e">
        <f t="shared" si="427"/>
        <v>#VALUE!</v>
      </c>
      <c r="AA191" s="181" t="e">
        <f t="shared" si="427"/>
        <v>#VALUE!</v>
      </c>
      <c r="AB191" s="181" t="e">
        <f t="shared" si="427"/>
        <v>#VALUE!</v>
      </c>
      <c r="AC191" s="181" t="e">
        <f t="shared" si="427"/>
        <v>#VALUE!</v>
      </c>
      <c r="AD191" s="181" t="e">
        <f t="shared" si="427"/>
        <v>#VALUE!</v>
      </c>
      <c r="AE191" s="181" t="e">
        <f t="shared" si="427"/>
        <v>#VALUE!</v>
      </c>
      <c r="AF191" s="181" t="e">
        <f t="shared" si="427"/>
        <v>#VALUE!</v>
      </c>
      <c r="AG191" s="183"/>
      <c r="AH191" s="181" t="s">
        <v>87</v>
      </c>
      <c r="AJ191" s="120"/>
      <c r="AP191" s="181" t="e">
        <f>IF(AP190="","",AP190+AQ190)</f>
        <v>#VALUE!</v>
      </c>
      <c r="AQ191" s="181" t="e">
        <f t="shared" ref="AQ191:AY191" si="428">AQ190+AR190</f>
        <v>#VALUE!</v>
      </c>
      <c r="AR191" s="181" t="e">
        <f t="shared" si="428"/>
        <v>#VALUE!</v>
      </c>
      <c r="AS191" s="181" t="e">
        <f t="shared" si="428"/>
        <v>#VALUE!</v>
      </c>
      <c r="AT191" s="181" t="e">
        <f t="shared" si="428"/>
        <v>#VALUE!</v>
      </c>
      <c r="AU191" s="181" t="e">
        <f t="shared" si="428"/>
        <v>#VALUE!</v>
      </c>
      <c r="AV191" s="181" t="e">
        <f t="shared" si="428"/>
        <v>#VALUE!</v>
      </c>
      <c r="AW191" s="181" t="e">
        <f t="shared" si="428"/>
        <v>#VALUE!</v>
      </c>
      <c r="AX191" s="181" t="e">
        <f t="shared" si="428"/>
        <v>#VALUE!</v>
      </c>
      <c r="AY191" s="181" t="e">
        <f t="shared" si="428"/>
        <v>#VALUE!</v>
      </c>
      <c r="AZ191" s="183"/>
      <c r="BA191" s="181" t="s">
        <v>87</v>
      </c>
      <c r="BC191" s="120"/>
      <c r="BI191" s="181" t="e">
        <f>IF(BI190="","",BI190+BJ190)</f>
        <v>#VALUE!</v>
      </c>
      <c r="BJ191" s="181" t="e">
        <f t="shared" ref="BJ191:BR191" si="429">BJ190+BK190</f>
        <v>#VALUE!</v>
      </c>
      <c r="BK191" s="181" t="e">
        <f t="shared" si="429"/>
        <v>#VALUE!</v>
      </c>
      <c r="BL191" s="181" t="e">
        <f t="shared" si="429"/>
        <v>#VALUE!</v>
      </c>
      <c r="BM191" s="181" t="e">
        <f t="shared" si="429"/>
        <v>#VALUE!</v>
      </c>
      <c r="BN191" s="181" t="e">
        <f t="shared" si="429"/>
        <v>#VALUE!</v>
      </c>
      <c r="BO191" s="181" t="e">
        <f t="shared" si="429"/>
        <v>#VALUE!</v>
      </c>
      <c r="BP191" s="181" t="e">
        <f t="shared" si="429"/>
        <v>#VALUE!</v>
      </c>
      <c r="BQ191" s="181" t="e">
        <f t="shared" si="429"/>
        <v>#VALUE!</v>
      </c>
      <c r="BR191" s="181" t="e">
        <f t="shared" si="429"/>
        <v>#VALUE!</v>
      </c>
      <c r="BS191" s="183"/>
      <c r="BT191" s="181" t="s">
        <v>87</v>
      </c>
      <c r="BV191" s="120"/>
      <c r="CB191" s="181" t="e">
        <f>IF(CB190="","",CB190+CC190)</f>
        <v>#VALUE!</v>
      </c>
      <c r="CC191" s="181" t="e">
        <f t="shared" ref="CC191:CK191" si="430">CC190+CD190</f>
        <v>#VALUE!</v>
      </c>
      <c r="CD191" s="181" t="e">
        <f t="shared" si="430"/>
        <v>#VALUE!</v>
      </c>
      <c r="CE191" s="181" t="e">
        <f t="shared" si="430"/>
        <v>#VALUE!</v>
      </c>
      <c r="CF191" s="181" t="e">
        <f t="shared" si="430"/>
        <v>#VALUE!</v>
      </c>
      <c r="CG191" s="181" t="e">
        <f t="shared" si="430"/>
        <v>#VALUE!</v>
      </c>
      <c r="CH191" s="181" t="e">
        <f t="shared" si="430"/>
        <v>#VALUE!</v>
      </c>
      <c r="CI191" s="181" t="e">
        <f t="shared" si="430"/>
        <v>#VALUE!</v>
      </c>
      <c r="CJ191" s="181" t="e">
        <f t="shared" si="430"/>
        <v>#VALUE!</v>
      </c>
      <c r="CK191" s="181" t="e">
        <f t="shared" si="430"/>
        <v>#VALUE!</v>
      </c>
      <c r="CL191" s="183"/>
      <c r="CM191" s="181" t="s">
        <v>87</v>
      </c>
      <c r="CO191" s="120"/>
      <c r="CU191" s="181" t="e">
        <f>IF(CU190="","",CU190+CV190)</f>
        <v>#VALUE!</v>
      </c>
      <c r="CV191" s="181" t="e">
        <f t="shared" ref="CV191:DD191" si="431">CV190+CW190</f>
        <v>#VALUE!</v>
      </c>
      <c r="CW191" s="181" t="e">
        <f t="shared" si="431"/>
        <v>#VALUE!</v>
      </c>
      <c r="CX191" s="181" t="e">
        <f t="shared" si="431"/>
        <v>#VALUE!</v>
      </c>
      <c r="CY191" s="181" t="e">
        <f t="shared" si="431"/>
        <v>#VALUE!</v>
      </c>
      <c r="CZ191" s="181" t="e">
        <f t="shared" si="431"/>
        <v>#VALUE!</v>
      </c>
      <c r="DA191" s="181" t="e">
        <f t="shared" si="431"/>
        <v>#VALUE!</v>
      </c>
      <c r="DB191" s="181" t="e">
        <f t="shared" si="431"/>
        <v>#VALUE!</v>
      </c>
      <c r="DC191" s="181" t="e">
        <f t="shared" si="431"/>
        <v>#VALUE!</v>
      </c>
      <c r="DD191" s="181" t="e">
        <f t="shared" si="431"/>
        <v>#VALUE!</v>
      </c>
      <c r="DE191" s="183"/>
      <c r="DF191" s="181" t="s">
        <v>87</v>
      </c>
      <c r="DH191" s="120"/>
    </row>
    <row r="192" spans="4:112" hidden="1">
      <c r="D192" s="201" t="e">
        <f>IF(AND(D190=1,D191=0),D104,"")</f>
        <v>#VALUE!</v>
      </c>
      <c r="E192" s="201" t="e">
        <f t="shared" ref="E192:M192" si="432">IF(AND(E190=1,E191=0),E104,"")</f>
        <v>#VALUE!</v>
      </c>
      <c r="F192" s="201" t="e">
        <f t="shared" si="432"/>
        <v>#VALUE!</v>
      </c>
      <c r="G192" s="201" t="e">
        <f t="shared" si="432"/>
        <v>#VALUE!</v>
      </c>
      <c r="H192" s="201" t="e">
        <f t="shared" si="432"/>
        <v>#VALUE!</v>
      </c>
      <c r="I192" s="201" t="e">
        <f t="shared" si="432"/>
        <v>#VALUE!</v>
      </c>
      <c r="J192" s="201" t="e">
        <f t="shared" si="432"/>
        <v>#VALUE!</v>
      </c>
      <c r="K192" s="201" t="e">
        <f t="shared" si="432"/>
        <v>#VALUE!</v>
      </c>
      <c r="L192" s="201" t="e">
        <f t="shared" si="432"/>
        <v>#VALUE!</v>
      </c>
      <c r="M192" s="201" t="e">
        <f t="shared" si="432"/>
        <v>#VALUE!</v>
      </c>
      <c r="N192" s="181"/>
      <c r="O192" s="181" t="s">
        <v>106</v>
      </c>
      <c r="W192" s="201" t="e">
        <f>IF(AND(W190=1,W191=0),W104,"")</f>
        <v>#VALUE!</v>
      </c>
      <c r="X192" s="201" t="e">
        <f t="shared" ref="X192:AF192" si="433">IF(AND(X190=1,X191=0),X104,"")</f>
        <v>#VALUE!</v>
      </c>
      <c r="Y192" s="201" t="e">
        <f t="shared" si="433"/>
        <v>#VALUE!</v>
      </c>
      <c r="Z192" s="201" t="e">
        <f t="shared" si="433"/>
        <v>#VALUE!</v>
      </c>
      <c r="AA192" s="201" t="e">
        <f t="shared" si="433"/>
        <v>#VALUE!</v>
      </c>
      <c r="AB192" s="201" t="e">
        <f t="shared" si="433"/>
        <v>#VALUE!</v>
      </c>
      <c r="AC192" s="201" t="e">
        <f t="shared" si="433"/>
        <v>#VALUE!</v>
      </c>
      <c r="AD192" s="201" t="e">
        <f t="shared" si="433"/>
        <v>#VALUE!</v>
      </c>
      <c r="AE192" s="201" t="e">
        <f t="shared" si="433"/>
        <v>#VALUE!</v>
      </c>
      <c r="AF192" s="201" t="e">
        <f t="shared" si="433"/>
        <v>#VALUE!</v>
      </c>
      <c r="AG192" s="181"/>
      <c r="AH192" s="181" t="s">
        <v>106</v>
      </c>
      <c r="AP192" s="201" t="e">
        <f>IF(AND(AP190=1,AP191=0),AP104,"")</f>
        <v>#VALUE!</v>
      </c>
      <c r="AQ192" s="201" t="e">
        <f t="shared" ref="AQ192:AY192" si="434">IF(AND(AQ190=1,AQ191=0),AQ104,"")</f>
        <v>#VALUE!</v>
      </c>
      <c r="AR192" s="201" t="e">
        <f t="shared" si="434"/>
        <v>#VALUE!</v>
      </c>
      <c r="AS192" s="201" t="e">
        <f t="shared" si="434"/>
        <v>#VALUE!</v>
      </c>
      <c r="AT192" s="201" t="e">
        <f t="shared" si="434"/>
        <v>#VALUE!</v>
      </c>
      <c r="AU192" s="201" t="e">
        <f t="shared" si="434"/>
        <v>#VALUE!</v>
      </c>
      <c r="AV192" s="201" t="e">
        <f t="shared" si="434"/>
        <v>#VALUE!</v>
      </c>
      <c r="AW192" s="201" t="e">
        <f t="shared" si="434"/>
        <v>#VALUE!</v>
      </c>
      <c r="AX192" s="201" t="e">
        <f t="shared" si="434"/>
        <v>#VALUE!</v>
      </c>
      <c r="AY192" s="201" t="e">
        <f t="shared" si="434"/>
        <v>#VALUE!</v>
      </c>
      <c r="AZ192" s="181"/>
      <c r="BA192" s="181" t="s">
        <v>106</v>
      </c>
      <c r="BI192" s="201" t="e">
        <f>IF(AND(BI190=1,BI191=0),BI104,"")</f>
        <v>#VALUE!</v>
      </c>
      <c r="BJ192" s="201" t="e">
        <f t="shared" ref="BJ192:BR192" si="435">IF(AND(BJ190=1,BJ191=0),BJ104,"")</f>
        <v>#VALUE!</v>
      </c>
      <c r="BK192" s="201" t="e">
        <f t="shared" si="435"/>
        <v>#VALUE!</v>
      </c>
      <c r="BL192" s="201" t="e">
        <f t="shared" si="435"/>
        <v>#VALUE!</v>
      </c>
      <c r="BM192" s="201" t="e">
        <f t="shared" si="435"/>
        <v>#VALUE!</v>
      </c>
      <c r="BN192" s="201" t="e">
        <f t="shared" si="435"/>
        <v>#VALUE!</v>
      </c>
      <c r="BO192" s="201" t="e">
        <f t="shared" si="435"/>
        <v>#VALUE!</v>
      </c>
      <c r="BP192" s="201" t="e">
        <f t="shared" si="435"/>
        <v>#VALUE!</v>
      </c>
      <c r="BQ192" s="201" t="e">
        <f t="shared" si="435"/>
        <v>#VALUE!</v>
      </c>
      <c r="BR192" s="201" t="e">
        <f t="shared" si="435"/>
        <v>#VALUE!</v>
      </c>
      <c r="BS192" s="181"/>
      <c r="BT192" s="181" t="s">
        <v>106</v>
      </c>
      <c r="CB192" s="201" t="e">
        <f>IF(AND(CB190=1,CB191=0),CB104,"")</f>
        <v>#VALUE!</v>
      </c>
      <c r="CC192" s="201" t="e">
        <f t="shared" ref="CC192:CK192" si="436">IF(AND(CC190=1,CC191=0),CC104,"")</f>
        <v>#VALUE!</v>
      </c>
      <c r="CD192" s="201" t="e">
        <f t="shared" si="436"/>
        <v>#VALUE!</v>
      </c>
      <c r="CE192" s="201" t="e">
        <f t="shared" si="436"/>
        <v>#VALUE!</v>
      </c>
      <c r="CF192" s="201" t="e">
        <f t="shared" si="436"/>
        <v>#VALUE!</v>
      </c>
      <c r="CG192" s="201" t="e">
        <f t="shared" si="436"/>
        <v>#VALUE!</v>
      </c>
      <c r="CH192" s="201" t="e">
        <f t="shared" si="436"/>
        <v>#VALUE!</v>
      </c>
      <c r="CI192" s="201" t="e">
        <f t="shared" si="436"/>
        <v>#VALUE!</v>
      </c>
      <c r="CJ192" s="201" t="e">
        <f t="shared" si="436"/>
        <v>#VALUE!</v>
      </c>
      <c r="CK192" s="201" t="e">
        <f t="shared" si="436"/>
        <v>#VALUE!</v>
      </c>
      <c r="CL192" s="181"/>
      <c r="CM192" s="181" t="s">
        <v>106</v>
      </c>
      <c r="CU192" s="201" t="e">
        <f>IF(AND(CU190=1,CU191=0),CU104,"")</f>
        <v>#VALUE!</v>
      </c>
      <c r="CV192" s="201" t="e">
        <f t="shared" ref="CV192:DD192" si="437">IF(AND(CV190=1,CV191=0),CV104,"")</f>
        <v>#VALUE!</v>
      </c>
      <c r="CW192" s="201" t="e">
        <f t="shared" si="437"/>
        <v>#VALUE!</v>
      </c>
      <c r="CX192" s="201" t="e">
        <f t="shared" si="437"/>
        <v>#VALUE!</v>
      </c>
      <c r="CY192" s="201" t="e">
        <f t="shared" si="437"/>
        <v>#VALUE!</v>
      </c>
      <c r="CZ192" s="201" t="e">
        <f t="shared" si="437"/>
        <v>#VALUE!</v>
      </c>
      <c r="DA192" s="201" t="e">
        <f t="shared" si="437"/>
        <v>#VALUE!</v>
      </c>
      <c r="DB192" s="201" t="e">
        <f t="shared" si="437"/>
        <v>#VALUE!</v>
      </c>
      <c r="DC192" s="201" t="e">
        <f t="shared" si="437"/>
        <v>#VALUE!</v>
      </c>
      <c r="DD192" s="201" t="e">
        <f t="shared" si="437"/>
        <v>#VALUE!</v>
      </c>
      <c r="DE192" s="181"/>
      <c r="DF192" s="181" t="s">
        <v>106</v>
      </c>
    </row>
    <row r="193" spans="3:110" hidden="1">
      <c r="D193" s="201" t="e">
        <f>IF(AND(D190=1,D191=0),D122,"")</f>
        <v>#VALUE!</v>
      </c>
      <c r="E193" s="201" t="e">
        <f t="shared" ref="E193:M193" si="438">IF(AND(E190=1,E191=0),E122,"")</f>
        <v>#VALUE!</v>
      </c>
      <c r="F193" s="201" t="e">
        <f t="shared" si="438"/>
        <v>#VALUE!</v>
      </c>
      <c r="G193" s="201" t="e">
        <f t="shared" si="438"/>
        <v>#VALUE!</v>
      </c>
      <c r="H193" s="201" t="e">
        <f t="shared" si="438"/>
        <v>#VALUE!</v>
      </c>
      <c r="I193" s="201" t="e">
        <f t="shared" si="438"/>
        <v>#VALUE!</v>
      </c>
      <c r="J193" s="201" t="e">
        <f t="shared" si="438"/>
        <v>#VALUE!</v>
      </c>
      <c r="K193" s="201" t="e">
        <f t="shared" si="438"/>
        <v>#VALUE!</v>
      </c>
      <c r="L193" s="201" t="e">
        <f t="shared" si="438"/>
        <v>#VALUE!</v>
      </c>
      <c r="M193" s="201" t="e">
        <f t="shared" si="438"/>
        <v>#VALUE!</v>
      </c>
      <c r="N193" s="181"/>
      <c r="O193" s="181" t="s">
        <v>107</v>
      </c>
      <c r="W193" s="201" t="e">
        <f>IF(AND(W190=1,W191=0),W122,"")</f>
        <v>#VALUE!</v>
      </c>
      <c r="X193" s="201" t="e">
        <f t="shared" ref="X193:AF193" si="439">IF(AND(X190=1,X191=0),X122,"")</f>
        <v>#VALUE!</v>
      </c>
      <c r="Y193" s="201" t="e">
        <f t="shared" si="439"/>
        <v>#VALUE!</v>
      </c>
      <c r="Z193" s="201" t="e">
        <f t="shared" si="439"/>
        <v>#VALUE!</v>
      </c>
      <c r="AA193" s="201" t="e">
        <f t="shared" si="439"/>
        <v>#VALUE!</v>
      </c>
      <c r="AB193" s="201" t="e">
        <f t="shared" si="439"/>
        <v>#VALUE!</v>
      </c>
      <c r="AC193" s="201" t="e">
        <f t="shared" si="439"/>
        <v>#VALUE!</v>
      </c>
      <c r="AD193" s="201" t="e">
        <f t="shared" si="439"/>
        <v>#VALUE!</v>
      </c>
      <c r="AE193" s="201" t="e">
        <f t="shared" si="439"/>
        <v>#VALUE!</v>
      </c>
      <c r="AF193" s="201" t="e">
        <f t="shared" si="439"/>
        <v>#VALUE!</v>
      </c>
      <c r="AG193" s="181"/>
      <c r="AH193" s="181" t="s">
        <v>107</v>
      </c>
      <c r="AP193" s="201" t="e">
        <f>IF(AND(AP190=1,AP191=0),AP122,"")</f>
        <v>#VALUE!</v>
      </c>
      <c r="AQ193" s="201" t="e">
        <f t="shared" ref="AQ193:AY193" si="440">IF(AND(AQ190=1,AQ191=0),AQ122,"")</f>
        <v>#VALUE!</v>
      </c>
      <c r="AR193" s="201" t="e">
        <f t="shared" si="440"/>
        <v>#VALUE!</v>
      </c>
      <c r="AS193" s="201" t="e">
        <f t="shared" si="440"/>
        <v>#VALUE!</v>
      </c>
      <c r="AT193" s="201" t="e">
        <f t="shared" si="440"/>
        <v>#VALUE!</v>
      </c>
      <c r="AU193" s="201" t="e">
        <f t="shared" si="440"/>
        <v>#VALUE!</v>
      </c>
      <c r="AV193" s="201" t="e">
        <f t="shared" si="440"/>
        <v>#VALUE!</v>
      </c>
      <c r="AW193" s="201" t="e">
        <f t="shared" si="440"/>
        <v>#VALUE!</v>
      </c>
      <c r="AX193" s="201" t="e">
        <f t="shared" si="440"/>
        <v>#VALUE!</v>
      </c>
      <c r="AY193" s="201" t="e">
        <f t="shared" si="440"/>
        <v>#VALUE!</v>
      </c>
      <c r="AZ193" s="181"/>
      <c r="BA193" s="181" t="s">
        <v>107</v>
      </c>
      <c r="BI193" s="201" t="e">
        <f>IF(AND(BI190=1,BI191=0),BI122,"")</f>
        <v>#VALUE!</v>
      </c>
      <c r="BJ193" s="201" t="e">
        <f t="shared" ref="BJ193:BR193" si="441">IF(AND(BJ190=1,BJ191=0),BJ122,"")</f>
        <v>#VALUE!</v>
      </c>
      <c r="BK193" s="201" t="e">
        <f t="shared" si="441"/>
        <v>#VALUE!</v>
      </c>
      <c r="BL193" s="201" t="e">
        <f t="shared" si="441"/>
        <v>#VALUE!</v>
      </c>
      <c r="BM193" s="201" t="e">
        <f t="shared" si="441"/>
        <v>#VALUE!</v>
      </c>
      <c r="BN193" s="201" t="e">
        <f t="shared" si="441"/>
        <v>#VALUE!</v>
      </c>
      <c r="BO193" s="201" t="e">
        <f t="shared" si="441"/>
        <v>#VALUE!</v>
      </c>
      <c r="BP193" s="201" t="e">
        <f t="shared" si="441"/>
        <v>#VALUE!</v>
      </c>
      <c r="BQ193" s="201" t="e">
        <f t="shared" si="441"/>
        <v>#VALUE!</v>
      </c>
      <c r="BR193" s="201" t="e">
        <f t="shared" si="441"/>
        <v>#VALUE!</v>
      </c>
      <c r="BS193" s="181"/>
      <c r="BT193" s="181" t="s">
        <v>107</v>
      </c>
      <c r="CB193" s="201" t="e">
        <f>IF(AND(CB190=1,CB191=0),CB122,"")</f>
        <v>#VALUE!</v>
      </c>
      <c r="CC193" s="201" t="e">
        <f t="shared" ref="CC193:CK193" si="442">IF(AND(CC190=1,CC191=0),CC122,"")</f>
        <v>#VALUE!</v>
      </c>
      <c r="CD193" s="201" t="e">
        <f t="shared" si="442"/>
        <v>#VALUE!</v>
      </c>
      <c r="CE193" s="201" t="e">
        <f t="shared" si="442"/>
        <v>#VALUE!</v>
      </c>
      <c r="CF193" s="201" t="e">
        <f t="shared" si="442"/>
        <v>#VALUE!</v>
      </c>
      <c r="CG193" s="201" t="e">
        <f t="shared" si="442"/>
        <v>#VALUE!</v>
      </c>
      <c r="CH193" s="201" t="e">
        <f t="shared" si="442"/>
        <v>#VALUE!</v>
      </c>
      <c r="CI193" s="201" t="e">
        <f t="shared" si="442"/>
        <v>#VALUE!</v>
      </c>
      <c r="CJ193" s="201" t="e">
        <f t="shared" si="442"/>
        <v>#VALUE!</v>
      </c>
      <c r="CK193" s="201" t="e">
        <f t="shared" si="442"/>
        <v>#VALUE!</v>
      </c>
      <c r="CL193" s="181"/>
      <c r="CM193" s="181" t="s">
        <v>107</v>
      </c>
      <c r="CU193" s="201" t="e">
        <f>IF(AND(CU190=1,CU191=0),CU122,"")</f>
        <v>#VALUE!</v>
      </c>
      <c r="CV193" s="201" t="e">
        <f t="shared" ref="CV193:DD193" si="443">IF(AND(CV190=1,CV191=0),CV122,"")</f>
        <v>#VALUE!</v>
      </c>
      <c r="CW193" s="201" t="e">
        <f t="shared" si="443"/>
        <v>#VALUE!</v>
      </c>
      <c r="CX193" s="201" t="e">
        <f t="shared" si="443"/>
        <v>#VALUE!</v>
      </c>
      <c r="CY193" s="201" t="e">
        <f t="shared" si="443"/>
        <v>#VALUE!</v>
      </c>
      <c r="CZ193" s="201" t="e">
        <f t="shared" si="443"/>
        <v>#VALUE!</v>
      </c>
      <c r="DA193" s="201" t="e">
        <f t="shared" si="443"/>
        <v>#VALUE!</v>
      </c>
      <c r="DB193" s="201" t="e">
        <f t="shared" si="443"/>
        <v>#VALUE!</v>
      </c>
      <c r="DC193" s="201" t="e">
        <f t="shared" si="443"/>
        <v>#VALUE!</v>
      </c>
      <c r="DD193" s="201" t="e">
        <f t="shared" si="443"/>
        <v>#VALUE!</v>
      </c>
      <c r="DE193" s="181"/>
      <c r="DF193" s="181" t="s">
        <v>107</v>
      </c>
    </row>
    <row r="194" spans="3:110" hidden="1">
      <c r="D194" s="201" t="e">
        <f>IF(AND(D190=1,D191=0),E104,"")</f>
        <v>#VALUE!</v>
      </c>
      <c r="E194" s="201" t="e">
        <f t="shared" ref="E194:M194" si="444">IF(AND(E190=1,E191=0),F104,"")</f>
        <v>#VALUE!</v>
      </c>
      <c r="F194" s="201" t="e">
        <f t="shared" si="444"/>
        <v>#VALUE!</v>
      </c>
      <c r="G194" s="201" t="e">
        <f t="shared" si="444"/>
        <v>#VALUE!</v>
      </c>
      <c r="H194" s="201" t="e">
        <f t="shared" si="444"/>
        <v>#VALUE!</v>
      </c>
      <c r="I194" s="201" t="e">
        <f t="shared" si="444"/>
        <v>#VALUE!</v>
      </c>
      <c r="J194" s="201" t="e">
        <f t="shared" si="444"/>
        <v>#VALUE!</v>
      </c>
      <c r="K194" s="201" t="e">
        <f t="shared" si="444"/>
        <v>#VALUE!</v>
      </c>
      <c r="L194" s="201" t="e">
        <f t="shared" si="444"/>
        <v>#VALUE!</v>
      </c>
      <c r="M194" s="201" t="e">
        <f t="shared" si="444"/>
        <v>#VALUE!</v>
      </c>
      <c r="N194" s="181"/>
      <c r="O194" s="181" t="s">
        <v>108</v>
      </c>
      <c r="W194" s="201" t="e">
        <f t="shared" ref="W194:AF194" si="445">IF(AND(W190=1,W191=0),X104,"")</f>
        <v>#VALUE!</v>
      </c>
      <c r="X194" s="201" t="e">
        <f t="shared" si="445"/>
        <v>#VALUE!</v>
      </c>
      <c r="Y194" s="201" t="e">
        <f t="shared" si="445"/>
        <v>#VALUE!</v>
      </c>
      <c r="Z194" s="201" t="e">
        <f t="shared" si="445"/>
        <v>#VALUE!</v>
      </c>
      <c r="AA194" s="201" t="e">
        <f t="shared" si="445"/>
        <v>#VALUE!</v>
      </c>
      <c r="AB194" s="201" t="e">
        <f t="shared" si="445"/>
        <v>#VALUE!</v>
      </c>
      <c r="AC194" s="201" t="e">
        <f t="shared" si="445"/>
        <v>#VALUE!</v>
      </c>
      <c r="AD194" s="201" t="e">
        <f t="shared" si="445"/>
        <v>#VALUE!</v>
      </c>
      <c r="AE194" s="201" t="e">
        <f t="shared" si="445"/>
        <v>#VALUE!</v>
      </c>
      <c r="AF194" s="201" t="e">
        <f t="shared" si="445"/>
        <v>#VALUE!</v>
      </c>
      <c r="AG194" s="181"/>
      <c r="AH194" s="181" t="s">
        <v>108</v>
      </c>
      <c r="AP194" s="201" t="e">
        <f t="shared" ref="AP194:AY194" si="446">IF(AND(AP190=1,AP191=0),AQ104,"")</f>
        <v>#VALUE!</v>
      </c>
      <c r="AQ194" s="201" t="e">
        <f t="shared" si="446"/>
        <v>#VALUE!</v>
      </c>
      <c r="AR194" s="201" t="e">
        <f t="shared" si="446"/>
        <v>#VALUE!</v>
      </c>
      <c r="AS194" s="201" t="e">
        <f t="shared" si="446"/>
        <v>#VALUE!</v>
      </c>
      <c r="AT194" s="201" t="e">
        <f t="shared" si="446"/>
        <v>#VALUE!</v>
      </c>
      <c r="AU194" s="201" t="e">
        <f t="shared" si="446"/>
        <v>#VALUE!</v>
      </c>
      <c r="AV194" s="201" t="e">
        <f t="shared" si="446"/>
        <v>#VALUE!</v>
      </c>
      <c r="AW194" s="201" t="e">
        <f t="shared" si="446"/>
        <v>#VALUE!</v>
      </c>
      <c r="AX194" s="201" t="e">
        <f t="shared" si="446"/>
        <v>#VALUE!</v>
      </c>
      <c r="AY194" s="201" t="e">
        <f t="shared" si="446"/>
        <v>#VALUE!</v>
      </c>
      <c r="AZ194" s="181"/>
      <c r="BA194" s="181" t="s">
        <v>108</v>
      </c>
      <c r="BI194" s="201" t="e">
        <f t="shared" ref="BI194:BR194" si="447">IF(AND(BI190=1,BI191=0),BJ104,"")</f>
        <v>#VALUE!</v>
      </c>
      <c r="BJ194" s="201" t="e">
        <f t="shared" si="447"/>
        <v>#VALUE!</v>
      </c>
      <c r="BK194" s="201" t="e">
        <f t="shared" si="447"/>
        <v>#VALUE!</v>
      </c>
      <c r="BL194" s="201" t="e">
        <f t="shared" si="447"/>
        <v>#VALUE!</v>
      </c>
      <c r="BM194" s="201" t="e">
        <f t="shared" si="447"/>
        <v>#VALUE!</v>
      </c>
      <c r="BN194" s="201" t="e">
        <f t="shared" si="447"/>
        <v>#VALUE!</v>
      </c>
      <c r="BO194" s="201" t="e">
        <f t="shared" si="447"/>
        <v>#VALUE!</v>
      </c>
      <c r="BP194" s="201" t="e">
        <f t="shared" si="447"/>
        <v>#VALUE!</v>
      </c>
      <c r="BQ194" s="201" t="e">
        <f t="shared" si="447"/>
        <v>#VALUE!</v>
      </c>
      <c r="BR194" s="201" t="e">
        <f t="shared" si="447"/>
        <v>#VALUE!</v>
      </c>
      <c r="BS194" s="181"/>
      <c r="BT194" s="181" t="s">
        <v>108</v>
      </c>
      <c r="CB194" s="201" t="e">
        <f t="shared" ref="CB194:CK194" si="448">IF(AND(CB190=1,CB191=0),CC104,"")</f>
        <v>#VALUE!</v>
      </c>
      <c r="CC194" s="201" t="e">
        <f t="shared" si="448"/>
        <v>#VALUE!</v>
      </c>
      <c r="CD194" s="201" t="e">
        <f t="shared" si="448"/>
        <v>#VALUE!</v>
      </c>
      <c r="CE194" s="201" t="e">
        <f t="shared" si="448"/>
        <v>#VALUE!</v>
      </c>
      <c r="CF194" s="201" t="e">
        <f t="shared" si="448"/>
        <v>#VALUE!</v>
      </c>
      <c r="CG194" s="201" t="e">
        <f t="shared" si="448"/>
        <v>#VALUE!</v>
      </c>
      <c r="CH194" s="201" t="e">
        <f t="shared" si="448"/>
        <v>#VALUE!</v>
      </c>
      <c r="CI194" s="201" t="e">
        <f t="shared" si="448"/>
        <v>#VALUE!</v>
      </c>
      <c r="CJ194" s="201" t="e">
        <f t="shared" si="448"/>
        <v>#VALUE!</v>
      </c>
      <c r="CK194" s="201" t="e">
        <f t="shared" si="448"/>
        <v>#VALUE!</v>
      </c>
      <c r="CL194" s="181"/>
      <c r="CM194" s="181" t="s">
        <v>108</v>
      </c>
      <c r="CU194" s="201" t="e">
        <f t="shared" ref="CU194:DD194" si="449">IF(AND(CU190=1,CU191=0),CV104,"")</f>
        <v>#VALUE!</v>
      </c>
      <c r="CV194" s="201" t="e">
        <f t="shared" si="449"/>
        <v>#VALUE!</v>
      </c>
      <c r="CW194" s="201" t="e">
        <f t="shared" si="449"/>
        <v>#VALUE!</v>
      </c>
      <c r="CX194" s="201" t="e">
        <f t="shared" si="449"/>
        <v>#VALUE!</v>
      </c>
      <c r="CY194" s="201" t="e">
        <f t="shared" si="449"/>
        <v>#VALUE!</v>
      </c>
      <c r="CZ194" s="201" t="e">
        <f t="shared" si="449"/>
        <v>#VALUE!</v>
      </c>
      <c r="DA194" s="201" t="e">
        <f t="shared" si="449"/>
        <v>#VALUE!</v>
      </c>
      <c r="DB194" s="201" t="e">
        <f t="shared" si="449"/>
        <v>#VALUE!</v>
      </c>
      <c r="DC194" s="201" t="e">
        <f t="shared" si="449"/>
        <v>#VALUE!</v>
      </c>
      <c r="DD194" s="201" t="e">
        <f t="shared" si="449"/>
        <v>#VALUE!</v>
      </c>
      <c r="DE194" s="181"/>
      <c r="DF194" s="181" t="s">
        <v>108</v>
      </c>
    </row>
    <row r="195" spans="3:110" hidden="1">
      <c r="D195" s="201" t="e">
        <f>IF(AND(D190=1,D191=0),E122,"")</f>
        <v>#VALUE!</v>
      </c>
      <c r="E195" s="201" t="e">
        <f t="shared" ref="E195:M195" si="450">IF(AND(E190=1,E191=0),F122,"")</f>
        <v>#VALUE!</v>
      </c>
      <c r="F195" s="201" t="e">
        <f t="shared" si="450"/>
        <v>#VALUE!</v>
      </c>
      <c r="G195" s="201" t="e">
        <f t="shared" si="450"/>
        <v>#VALUE!</v>
      </c>
      <c r="H195" s="201" t="e">
        <f t="shared" si="450"/>
        <v>#VALUE!</v>
      </c>
      <c r="I195" s="201" t="e">
        <f t="shared" si="450"/>
        <v>#VALUE!</v>
      </c>
      <c r="J195" s="201" t="e">
        <f t="shared" si="450"/>
        <v>#VALUE!</v>
      </c>
      <c r="K195" s="201" t="e">
        <f t="shared" si="450"/>
        <v>#VALUE!</v>
      </c>
      <c r="L195" s="201" t="e">
        <f t="shared" si="450"/>
        <v>#VALUE!</v>
      </c>
      <c r="M195" s="201" t="e">
        <f t="shared" si="450"/>
        <v>#VALUE!</v>
      </c>
      <c r="N195" s="181"/>
      <c r="O195" s="181" t="s">
        <v>109</v>
      </c>
      <c r="W195" s="201" t="e">
        <f t="shared" ref="W195:AF195" si="451">IF(AND(W190=1,W191=0),X122,"")</f>
        <v>#VALUE!</v>
      </c>
      <c r="X195" s="201" t="e">
        <f t="shared" si="451"/>
        <v>#VALUE!</v>
      </c>
      <c r="Y195" s="201" t="e">
        <f t="shared" si="451"/>
        <v>#VALUE!</v>
      </c>
      <c r="Z195" s="201" t="e">
        <f t="shared" si="451"/>
        <v>#VALUE!</v>
      </c>
      <c r="AA195" s="201" t="e">
        <f t="shared" si="451"/>
        <v>#VALUE!</v>
      </c>
      <c r="AB195" s="201" t="e">
        <f t="shared" si="451"/>
        <v>#VALUE!</v>
      </c>
      <c r="AC195" s="201" t="e">
        <f t="shared" si="451"/>
        <v>#VALUE!</v>
      </c>
      <c r="AD195" s="201" t="e">
        <f t="shared" si="451"/>
        <v>#VALUE!</v>
      </c>
      <c r="AE195" s="201" t="e">
        <f t="shared" si="451"/>
        <v>#VALUE!</v>
      </c>
      <c r="AF195" s="201" t="e">
        <f t="shared" si="451"/>
        <v>#VALUE!</v>
      </c>
      <c r="AG195" s="181"/>
      <c r="AH195" s="181" t="s">
        <v>109</v>
      </c>
      <c r="AP195" s="201" t="e">
        <f t="shared" ref="AP195:AY195" si="452">IF(AND(AP190=1,AP191=0),AQ122,"")</f>
        <v>#VALUE!</v>
      </c>
      <c r="AQ195" s="201" t="e">
        <f t="shared" si="452"/>
        <v>#VALUE!</v>
      </c>
      <c r="AR195" s="201" t="e">
        <f t="shared" si="452"/>
        <v>#VALUE!</v>
      </c>
      <c r="AS195" s="201" t="e">
        <f t="shared" si="452"/>
        <v>#VALUE!</v>
      </c>
      <c r="AT195" s="201" t="e">
        <f t="shared" si="452"/>
        <v>#VALUE!</v>
      </c>
      <c r="AU195" s="201" t="e">
        <f t="shared" si="452"/>
        <v>#VALUE!</v>
      </c>
      <c r="AV195" s="201" t="e">
        <f t="shared" si="452"/>
        <v>#VALUE!</v>
      </c>
      <c r="AW195" s="201" t="e">
        <f t="shared" si="452"/>
        <v>#VALUE!</v>
      </c>
      <c r="AX195" s="201" t="e">
        <f t="shared" si="452"/>
        <v>#VALUE!</v>
      </c>
      <c r="AY195" s="201" t="e">
        <f t="shared" si="452"/>
        <v>#VALUE!</v>
      </c>
      <c r="AZ195" s="181"/>
      <c r="BA195" s="181" t="s">
        <v>109</v>
      </c>
      <c r="BI195" s="201" t="e">
        <f t="shared" ref="BI195:BR195" si="453">IF(AND(BI190=1,BI191=0),BJ122,"")</f>
        <v>#VALUE!</v>
      </c>
      <c r="BJ195" s="201" t="e">
        <f t="shared" si="453"/>
        <v>#VALUE!</v>
      </c>
      <c r="BK195" s="201" t="e">
        <f t="shared" si="453"/>
        <v>#VALUE!</v>
      </c>
      <c r="BL195" s="201" t="e">
        <f t="shared" si="453"/>
        <v>#VALUE!</v>
      </c>
      <c r="BM195" s="201" t="e">
        <f t="shared" si="453"/>
        <v>#VALUE!</v>
      </c>
      <c r="BN195" s="201" t="e">
        <f t="shared" si="453"/>
        <v>#VALUE!</v>
      </c>
      <c r="BO195" s="201" t="e">
        <f t="shared" si="453"/>
        <v>#VALUE!</v>
      </c>
      <c r="BP195" s="201" t="e">
        <f t="shared" si="453"/>
        <v>#VALUE!</v>
      </c>
      <c r="BQ195" s="201" t="e">
        <f t="shared" si="453"/>
        <v>#VALUE!</v>
      </c>
      <c r="BR195" s="201" t="e">
        <f t="shared" si="453"/>
        <v>#VALUE!</v>
      </c>
      <c r="BS195" s="181"/>
      <c r="BT195" s="181" t="s">
        <v>109</v>
      </c>
      <c r="CB195" s="201" t="e">
        <f t="shared" ref="CB195:CK195" si="454">IF(AND(CB190=1,CB191=0),CC122,"")</f>
        <v>#VALUE!</v>
      </c>
      <c r="CC195" s="201" t="e">
        <f t="shared" si="454"/>
        <v>#VALUE!</v>
      </c>
      <c r="CD195" s="201" t="e">
        <f t="shared" si="454"/>
        <v>#VALUE!</v>
      </c>
      <c r="CE195" s="201" t="e">
        <f t="shared" si="454"/>
        <v>#VALUE!</v>
      </c>
      <c r="CF195" s="201" t="e">
        <f t="shared" si="454"/>
        <v>#VALUE!</v>
      </c>
      <c r="CG195" s="201" t="e">
        <f t="shared" si="454"/>
        <v>#VALUE!</v>
      </c>
      <c r="CH195" s="201" t="e">
        <f t="shared" si="454"/>
        <v>#VALUE!</v>
      </c>
      <c r="CI195" s="201" t="e">
        <f t="shared" si="454"/>
        <v>#VALUE!</v>
      </c>
      <c r="CJ195" s="201" t="e">
        <f t="shared" si="454"/>
        <v>#VALUE!</v>
      </c>
      <c r="CK195" s="201" t="e">
        <f t="shared" si="454"/>
        <v>#VALUE!</v>
      </c>
      <c r="CL195" s="181"/>
      <c r="CM195" s="181" t="s">
        <v>109</v>
      </c>
      <c r="CU195" s="201" t="e">
        <f t="shared" ref="CU195:DD195" si="455">IF(AND(CU190=1,CU191=0),CV122,"")</f>
        <v>#VALUE!</v>
      </c>
      <c r="CV195" s="201" t="e">
        <f t="shared" si="455"/>
        <v>#VALUE!</v>
      </c>
      <c r="CW195" s="201" t="e">
        <f t="shared" si="455"/>
        <v>#VALUE!</v>
      </c>
      <c r="CX195" s="201" t="e">
        <f t="shared" si="455"/>
        <v>#VALUE!</v>
      </c>
      <c r="CY195" s="201" t="e">
        <f t="shared" si="455"/>
        <v>#VALUE!</v>
      </c>
      <c r="CZ195" s="201" t="e">
        <f t="shared" si="455"/>
        <v>#VALUE!</v>
      </c>
      <c r="DA195" s="201" t="e">
        <f t="shared" si="455"/>
        <v>#VALUE!</v>
      </c>
      <c r="DB195" s="201" t="e">
        <f t="shared" si="455"/>
        <v>#VALUE!</v>
      </c>
      <c r="DC195" s="201" t="e">
        <f t="shared" si="455"/>
        <v>#VALUE!</v>
      </c>
      <c r="DD195" s="201" t="e">
        <f t="shared" si="455"/>
        <v>#VALUE!</v>
      </c>
      <c r="DE195" s="181"/>
      <c r="DF195" s="181" t="s">
        <v>109</v>
      </c>
    </row>
    <row r="196" spans="3:110" hidden="1">
      <c r="D196" s="201" t="e">
        <f>D192+(30-D193)*(D194-D192)/(D195-D193)</f>
        <v>#VALUE!</v>
      </c>
      <c r="E196" s="201" t="e">
        <f t="shared" ref="E196:M196" si="456">E192+(30-E193)*(E194-E192)/(E195-E193)</f>
        <v>#VALUE!</v>
      </c>
      <c r="F196" s="201" t="e">
        <f t="shared" si="456"/>
        <v>#VALUE!</v>
      </c>
      <c r="G196" s="201" t="e">
        <f t="shared" si="456"/>
        <v>#VALUE!</v>
      </c>
      <c r="H196" s="201" t="e">
        <f t="shared" si="456"/>
        <v>#VALUE!</v>
      </c>
      <c r="I196" s="201" t="e">
        <f t="shared" si="456"/>
        <v>#VALUE!</v>
      </c>
      <c r="J196" s="201" t="e">
        <f t="shared" si="456"/>
        <v>#VALUE!</v>
      </c>
      <c r="K196" s="201" t="e">
        <f t="shared" si="456"/>
        <v>#VALUE!</v>
      </c>
      <c r="L196" s="201" t="e">
        <f t="shared" si="456"/>
        <v>#VALUE!</v>
      </c>
      <c r="M196" s="201" t="e">
        <f t="shared" si="456"/>
        <v>#VALUE!</v>
      </c>
      <c r="N196" s="181"/>
      <c r="O196" s="181" t="s">
        <v>117</v>
      </c>
      <c r="W196" s="201" t="e">
        <f>W192+(30-W193)*(W194-W192)/(W195-W193)</f>
        <v>#VALUE!</v>
      </c>
      <c r="X196" s="201" t="e">
        <f t="shared" ref="X196:AF196" si="457">X192+(30-X193)*(X194-X192)/(X195-X193)</f>
        <v>#VALUE!</v>
      </c>
      <c r="Y196" s="201" t="e">
        <f t="shared" si="457"/>
        <v>#VALUE!</v>
      </c>
      <c r="Z196" s="201" t="e">
        <f t="shared" si="457"/>
        <v>#VALUE!</v>
      </c>
      <c r="AA196" s="201" t="e">
        <f t="shared" si="457"/>
        <v>#VALUE!</v>
      </c>
      <c r="AB196" s="201" t="e">
        <f t="shared" si="457"/>
        <v>#VALUE!</v>
      </c>
      <c r="AC196" s="201" t="e">
        <f t="shared" si="457"/>
        <v>#VALUE!</v>
      </c>
      <c r="AD196" s="201" t="e">
        <f t="shared" si="457"/>
        <v>#VALUE!</v>
      </c>
      <c r="AE196" s="201" t="e">
        <f t="shared" si="457"/>
        <v>#VALUE!</v>
      </c>
      <c r="AF196" s="201" t="e">
        <f t="shared" si="457"/>
        <v>#VALUE!</v>
      </c>
      <c r="AG196" s="181"/>
      <c r="AH196" s="181" t="s">
        <v>117</v>
      </c>
      <c r="AP196" s="201" t="e">
        <f>AP192+(30-AP193)*(AP194-AP192)/(AP195-AP193)</f>
        <v>#VALUE!</v>
      </c>
      <c r="AQ196" s="201" t="e">
        <f t="shared" ref="AQ196:AY196" si="458">AQ192+(30-AQ193)*(AQ194-AQ192)/(AQ195-AQ193)</f>
        <v>#VALUE!</v>
      </c>
      <c r="AR196" s="201" t="e">
        <f t="shared" si="458"/>
        <v>#VALUE!</v>
      </c>
      <c r="AS196" s="201" t="e">
        <f t="shared" si="458"/>
        <v>#VALUE!</v>
      </c>
      <c r="AT196" s="201" t="e">
        <f t="shared" si="458"/>
        <v>#VALUE!</v>
      </c>
      <c r="AU196" s="201" t="e">
        <f t="shared" si="458"/>
        <v>#VALUE!</v>
      </c>
      <c r="AV196" s="201" t="e">
        <f t="shared" si="458"/>
        <v>#VALUE!</v>
      </c>
      <c r="AW196" s="201" t="e">
        <f t="shared" si="458"/>
        <v>#VALUE!</v>
      </c>
      <c r="AX196" s="201" t="e">
        <f t="shared" si="458"/>
        <v>#VALUE!</v>
      </c>
      <c r="AY196" s="201" t="e">
        <f t="shared" si="458"/>
        <v>#VALUE!</v>
      </c>
      <c r="AZ196" s="181"/>
      <c r="BA196" s="181" t="s">
        <v>117</v>
      </c>
      <c r="BI196" s="201" t="e">
        <f>BI192+(30-BI193)*(BI194-BI192)/(BI195-BI193)</f>
        <v>#VALUE!</v>
      </c>
      <c r="BJ196" s="201" t="e">
        <f t="shared" ref="BJ196:BR196" si="459">BJ192+(30-BJ193)*(BJ194-BJ192)/(BJ195-BJ193)</f>
        <v>#VALUE!</v>
      </c>
      <c r="BK196" s="201" t="e">
        <f t="shared" si="459"/>
        <v>#VALUE!</v>
      </c>
      <c r="BL196" s="201" t="e">
        <f t="shared" si="459"/>
        <v>#VALUE!</v>
      </c>
      <c r="BM196" s="201" t="e">
        <f t="shared" si="459"/>
        <v>#VALUE!</v>
      </c>
      <c r="BN196" s="201" t="e">
        <f t="shared" si="459"/>
        <v>#VALUE!</v>
      </c>
      <c r="BO196" s="201" t="e">
        <f t="shared" si="459"/>
        <v>#VALUE!</v>
      </c>
      <c r="BP196" s="201" t="e">
        <f t="shared" si="459"/>
        <v>#VALUE!</v>
      </c>
      <c r="BQ196" s="201" t="e">
        <f t="shared" si="459"/>
        <v>#VALUE!</v>
      </c>
      <c r="BR196" s="201" t="e">
        <f t="shared" si="459"/>
        <v>#VALUE!</v>
      </c>
      <c r="BS196" s="181"/>
      <c r="BT196" s="181" t="s">
        <v>117</v>
      </c>
      <c r="CB196" s="201" t="e">
        <f>CB192+(30-CB193)*(CB194-CB192)/(CB195-CB193)</f>
        <v>#VALUE!</v>
      </c>
      <c r="CC196" s="201" t="e">
        <f t="shared" ref="CC196:CK196" si="460">CC192+(30-CC193)*(CC194-CC192)/(CC195-CC193)</f>
        <v>#VALUE!</v>
      </c>
      <c r="CD196" s="201" t="e">
        <f t="shared" si="460"/>
        <v>#VALUE!</v>
      </c>
      <c r="CE196" s="201" t="e">
        <f t="shared" si="460"/>
        <v>#VALUE!</v>
      </c>
      <c r="CF196" s="201" t="e">
        <f t="shared" si="460"/>
        <v>#VALUE!</v>
      </c>
      <c r="CG196" s="201" t="e">
        <f t="shared" si="460"/>
        <v>#VALUE!</v>
      </c>
      <c r="CH196" s="201" t="e">
        <f t="shared" si="460"/>
        <v>#VALUE!</v>
      </c>
      <c r="CI196" s="201" t="e">
        <f t="shared" si="460"/>
        <v>#VALUE!</v>
      </c>
      <c r="CJ196" s="201" t="e">
        <f t="shared" si="460"/>
        <v>#VALUE!</v>
      </c>
      <c r="CK196" s="201" t="e">
        <f t="shared" si="460"/>
        <v>#VALUE!</v>
      </c>
      <c r="CL196" s="181"/>
      <c r="CM196" s="181" t="s">
        <v>117</v>
      </c>
      <c r="CU196" s="201" t="e">
        <f>CU192+(30-CU193)*(CU194-CU192)/(CU195-CU193)</f>
        <v>#VALUE!</v>
      </c>
      <c r="CV196" s="201" t="e">
        <f t="shared" ref="CV196:DD196" si="461">CV192+(30-CV193)*(CV194-CV192)/(CV195-CV193)</f>
        <v>#VALUE!</v>
      </c>
      <c r="CW196" s="201" t="e">
        <f t="shared" si="461"/>
        <v>#VALUE!</v>
      </c>
      <c r="CX196" s="201" t="e">
        <f t="shared" si="461"/>
        <v>#VALUE!</v>
      </c>
      <c r="CY196" s="201" t="e">
        <f t="shared" si="461"/>
        <v>#VALUE!</v>
      </c>
      <c r="CZ196" s="201" t="e">
        <f t="shared" si="461"/>
        <v>#VALUE!</v>
      </c>
      <c r="DA196" s="201" t="e">
        <f t="shared" si="461"/>
        <v>#VALUE!</v>
      </c>
      <c r="DB196" s="201" t="e">
        <f t="shared" si="461"/>
        <v>#VALUE!</v>
      </c>
      <c r="DC196" s="201" t="e">
        <f t="shared" si="461"/>
        <v>#VALUE!</v>
      </c>
      <c r="DD196" s="201" t="e">
        <f t="shared" si="461"/>
        <v>#VALUE!</v>
      </c>
      <c r="DE196" s="181"/>
      <c r="DF196" s="181" t="s">
        <v>117</v>
      </c>
    </row>
    <row r="197" spans="3:110" hidden="1">
      <c r="D197" s="205" t="e">
        <f>D196/FaceSheet!$E$21</f>
        <v>#VALUE!</v>
      </c>
      <c r="E197" s="205" t="e">
        <f>E196/FaceSheet!$E$21</f>
        <v>#VALUE!</v>
      </c>
      <c r="F197" s="205" t="e">
        <f>F196/FaceSheet!$E$21</f>
        <v>#VALUE!</v>
      </c>
      <c r="G197" s="205" t="e">
        <f>G196/FaceSheet!$E$21</f>
        <v>#VALUE!</v>
      </c>
      <c r="H197" s="205" t="e">
        <f>H196/FaceSheet!$E$21</f>
        <v>#VALUE!</v>
      </c>
      <c r="I197" s="205" t="e">
        <f>I196/FaceSheet!$E$21</f>
        <v>#VALUE!</v>
      </c>
      <c r="J197" s="205" t="e">
        <f>J196/FaceSheet!$E$21</f>
        <v>#VALUE!</v>
      </c>
      <c r="K197" s="205" t="e">
        <f>K196/FaceSheet!$E$21</f>
        <v>#VALUE!</v>
      </c>
      <c r="L197" s="205" t="e">
        <f>L196/FaceSheet!$E$21</f>
        <v>#VALUE!</v>
      </c>
      <c r="M197" s="205" t="e">
        <f>M196/FaceSheet!$E$21</f>
        <v>#VALUE!</v>
      </c>
      <c r="N197" s="205"/>
      <c r="O197" s="205" t="s">
        <v>119</v>
      </c>
      <c r="W197" s="205" t="e">
        <f>W196/FaceSheet!$E$21</f>
        <v>#VALUE!</v>
      </c>
      <c r="X197" s="205" t="e">
        <f>X196/FaceSheet!$E$21</f>
        <v>#VALUE!</v>
      </c>
      <c r="Y197" s="205" t="e">
        <f>Y196/FaceSheet!$E$21</f>
        <v>#VALUE!</v>
      </c>
      <c r="Z197" s="205" t="e">
        <f>Z196/FaceSheet!$E$21</f>
        <v>#VALUE!</v>
      </c>
      <c r="AA197" s="205" t="e">
        <f>AA196/FaceSheet!$E$21</f>
        <v>#VALUE!</v>
      </c>
      <c r="AB197" s="205" t="e">
        <f>AB196/FaceSheet!$E$21</f>
        <v>#VALUE!</v>
      </c>
      <c r="AC197" s="205" t="e">
        <f>AC196/FaceSheet!$E$21</f>
        <v>#VALUE!</v>
      </c>
      <c r="AD197" s="205" t="e">
        <f>AD196/FaceSheet!$E$21</f>
        <v>#VALUE!</v>
      </c>
      <c r="AE197" s="205" t="e">
        <f>AE196/FaceSheet!$E$21</f>
        <v>#VALUE!</v>
      </c>
      <c r="AF197" s="205" t="e">
        <f>AF196/FaceSheet!$E$21</f>
        <v>#VALUE!</v>
      </c>
      <c r="AG197" s="205"/>
      <c r="AH197" s="205" t="s">
        <v>119</v>
      </c>
      <c r="AP197" s="205" t="e">
        <f>AP196/FaceSheet!$E$21</f>
        <v>#VALUE!</v>
      </c>
      <c r="AQ197" s="205" t="e">
        <f>AQ196/FaceSheet!$E$21</f>
        <v>#VALUE!</v>
      </c>
      <c r="AR197" s="205" t="e">
        <f>AR196/FaceSheet!$E$21</f>
        <v>#VALUE!</v>
      </c>
      <c r="AS197" s="205" t="e">
        <f>AS196/FaceSheet!$E$21</f>
        <v>#VALUE!</v>
      </c>
      <c r="AT197" s="205" t="e">
        <f>AT196/FaceSheet!$E$21</f>
        <v>#VALUE!</v>
      </c>
      <c r="AU197" s="205" t="e">
        <f>AU196/FaceSheet!$E$21</f>
        <v>#VALUE!</v>
      </c>
      <c r="AV197" s="205" t="e">
        <f>AV196/FaceSheet!$E$21</f>
        <v>#VALUE!</v>
      </c>
      <c r="AW197" s="205" t="e">
        <f>AW196/FaceSheet!$E$21</f>
        <v>#VALUE!</v>
      </c>
      <c r="AX197" s="205" t="e">
        <f>AX196/FaceSheet!$E$21</f>
        <v>#VALUE!</v>
      </c>
      <c r="AY197" s="205" t="e">
        <f>AY196/FaceSheet!$E$21</f>
        <v>#VALUE!</v>
      </c>
      <c r="AZ197" s="205"/>
      <c r="BA197" s="205" t="s">
        <v>119</v>
      </c>
      <c r="BI197" s="205" t="e">
        <f>BI196/FaceSheet!$E$21</f>
        <v>#VALUE!</v>
      </c>
      <c r="BJ197" s="205" t="e">
        <f>BJ196/FaceSheet!$E$21</f>
        <v>#VALUE!</v>
      </c>
      <c r="BK197" s="205" t="e">
        <f>BK196/FaceSheet!$E$21</f>
        <v>#VALUE!</v>
      </c>
      <c r="BL197" s="205" t="e">
        <f>BL196/FaceSheet!$E$21</f>
        <v>#VALUE!</v>
      </c>
      <c r="BM197" s="205" t="e">
        <f>BM196/FaceSheet!$E$21</f>
        <v>#VALUE!</v>
      </c>
      <c r="BN197" s="205" t="e">
        <f>BN196/FaceSheet!$E$21</f>
        <v>#VALUE!</v>
      </c>
      <c r="BO197" s="205" t="e">
        <f>BO196/FaceSheet!$E$21</f>
        <v>#VALUE!</v>
      </c>
      <c r="BP197" s="205" t="e">
        <f>BP196/FaceSheet!$E$21</f>
        <v>#VALUE!</v>
      </c>
      <c r="BQ197" s="205" t="e">
        <f>BQ196/FaceSheet!$E$21</f>
        <v>#VALUE!</v>
      </c>
      <c r="BR197" s="205" t="e">
        <f>BR196/FaceSheet!$E$21</f>
        <v>#VALUE!</v>
      </c>
      <c r="BS197" s="205"/>
      <c r="BT197" s="205" t="s">
        <v>119</v>
      </c>
      <c r="CB197" s="205" t="e">
        <f>CB196/FaceSheet!$E$21</f>
        <v>#VALUE!</v>
      </c>
      <c r="CC197" s="205" t="e">
        <f>CC196/FaceSheet!$E$21</f>
        <v>#VALUE!</v>
      </c>
      <c r="CD197" s="205" t="e">
        <f>CD196/FaceSheet!$E$21</f>
        <v>#VALUE!</v>
      </c>
      <c r="CE197" s="205" t="e">
        <f>CE196/FaceSheet!$E$21</f>
        <v>#VALUE!</v>
      </c>
      <c r="CF197" s="205" t="e">
        <f>CF196/FaceSheet!$E$21</f>
        <v>#VALUE!</v>
      </c>
      <c r="CG197" s="205" t="e">
        <f>CG196/FaceSheet!$E$21</f>
        <v>#VALUE!</v>
      </c>
      <c r="CH197" s="205" t="e">
        <f>CH196/FaceSheet!$E$21</f>
        <v>#VALUE!</v>
      </c>
      <c r="CI197" s="205" t="e">
        <f>CI196/FaceSheet!$E$21</f>
        <v>#VALUE!</v>
      </c>
      <c r="CJ197" s="205" t="e">
        <f>CJ196/FaceSheet!$E$21</f>
        <v>#VALUE!</v>
      </c>
      <c r="CK197" s="205" t="e">
        <f>CK196/FaceSheet!$E$21</f>
        <v>#VALUE!</v>
      </c>
      <c r="CL197" s="205"/>
      <c r="CM197" s="205" t="s">
        <v>119</v>
      </c>
      <c r="CU197" s="205" t="e">
        <f>CU196/FaceSheet!$E$21</f>
        <v>#VALUE!</v>
      </c>
      <c r="CV197" s="205" t="e">
        <f>CV196/FaceSheet!$E$21</f>
        <v>#VALUE!</v>
      </c>
      <c r="CW197" s="205" t="e">
        <f>CW196/FaceSheet!$E$21</f>
        <v>#VALUE!</v>
      </c>
      <c r="CX197" s="205" t="e">
        <f>CX196/FaceSheet!$E$21</f>
        <v>#VALUE!</v>
      </c>
      <c r="CY197" s="205" t="e">
        <f>CY196/FaceSheet!$E$21</f>
        <v>#VALUE!</v>
      </c>
      <c r="CZ197" s="205" t="e">
        <f>CZ196/FaceSheet!$E$21</f>
        <v>#VALUE!</v>
      </c>
      <c r="DA197" s="205" t="e">
        <f>DA196/FaceSheet!$E$21</f>
        <v>#VALUE!</v>
      </c>
      <c r="DB197" s="205" t="e">
        <f>DB196/FaceSheet!$E$21</f>
        <v>#VALUE!</v>
      </c>
      <c r="DC197" s="205" t="e">
        <f>DC196/FaceSheet!$E$21</f>
        <v>#VALUE!</v>
      </c>
      <c r="DD197" s="205" t="e">
        <f>DD196/FaceSheet!$E$21</f>
        <v>#VALUE!</v>
      </c>
      <c r="DE197" s="205"/>
      <c r="DF197" s="205" t="s">
        <v>119</v>
      </c>
    </row>
    <row r="198" spans="3:110" hidden="1"/>
    <row r="204" spans="3:110">
      <c r="C204" s="17">
        <f>IF((C74-0.05)&lt;=0,-1,1)</f>
        <v>1</v>
      </c>
      <c r="D204" s="17" t="e">
        <f>IF((D74-0.05)&lt;=0,-1,1)</f>
        <v>#VALUE!</v>
      </c>
      <c r="E204" s="17" t="e">
        <f t="shared" ref="E204:M204" si="462">IF((E74-0.05)&lt;=0,-1,1)</f>
        <v>#VALUE!</v>
      </c>
      <c r="F204" s="17" t="e">
        <f t="shared" si="462"/>
        <v>#VALUE!</v>
      </c>
      <c r="G204" s="17" t="e">
        <f t="shared" si="462"/>
        <v>#VALUE!</v>
      </c>
      <c r="H204" s="17" t="e">
        <f t="shared" si="462"/>
        <v>#VALUE!</v>
      </c>
      <c r="I204" s="17" t="e">
        <f t="shared" si="462"/>
        <v>#VALUE!</v>
      </c>
      <c r="J204" s="17" t="e">
        <f t="shared" si="462"/>
        <v>#VALUE!</v>
      </c>
      <c r="K204" s="17" t="e">
        <f t="shared" si="462"/>
        <v>#VALUE!</v>
      </c>
      <c r="L204" s="17" t="e">
        <f t="shared" si="462"/>
        <v>#VALUE!</v>
      </c>
      <c r="M204" s="17" t="e">
        <f t="shared" si="462"/>
        <v>#VALUE!</v>
      </c>
      <c r="V204" s="17">
        <f>IF((V74-0.05)&lt;=0,-1,1)</f>
        <v>1</v>
      </c>
      <c r="W204" s="17" t="e">
        <f>IF((W74-0.05)&lt;=0,-1,1)</f>
        <v>#VALUE!</v>
      </c>
      <c r="X204" s="17" t="e">
        <f t="shared" ref="X204:AF204" si="463">IF((X74-0.05)&lt;=0,-1,1)</f>
        <v>#VALUE!</v>
      </c>
      <c r="Y204" s="17" t="e">
        <f t="shared" si="463"/>
        <v>#VALUE!</v>
      </c>
      <c r="Z204" s="17" t="e">
        <f t="shared" si="463"/>
        <v>#VALUE!</v>
      </c>
      <c r="AA204" s="17" t="e">
        <f t="shared" si="463"/>
        <v>#VALUE!</v>
      </c>
      <c r="AB204" s="17" t="e">
        <f t="shared" si="463"/>
        <v>#VALUE!</v>
      </c>
      <c r="AC204" s="17" t="e">
        <f t="shared" si="463"/>
        <v>#VALUE!</v>
      </c>
      <c r="AD204" s="17" t="e">
        <f t="shared" si="463"/>
        <v>#VALUE!</v>
      </c>
      <c r="AE204" s="17" t="e">
        <f t="shared" si="463"/>
        <v>#VALUE!</v>
      </c>
      <c r="AF204" s="17" t="e">
        <f t="shared" si="463"/>
        <v>#VALUE!</v>
      </c>
      <c r="AO204" s="17">
        <f>IF((AO74-0.05)&lt;=0,-1,1)</f>
        <v>1</v>
      </c>
      <c r="AP204" s="17" t="e">
        <f>IF((AP74-0.05)&lt;=0,-1,1)</f>
        <v>#VALUE!</v>
      </c>
      <c r="AQ204" s="17" t="e">
        <f t="shared" ref="AQ204:AY204" si="464">IF((AQ74-0.05)&lt;=0,-1,1)</f>
        <v>#VALUE!</v>
      </c>
      <c r="AR204" s="17" t="e">
        <f t="shared" si="464"/>
        <v>#VALUE!</v>
      </c>
      <c r="AS204" s="17" t="e">
        <f t="shared" si="464"/>
        <v>#VALUE!</v>
      </c>
      <c r="AT204" s="17" t="e">
        <f t="shared" si="464"/>
        <v>#VALUE!</v>
      </c>
      <c r="AU204" s="17" t="e">
        <f t="shared" si="464"/>
        <v>#VALUE!</v>
      </c>
      <c r="AV204" s="17" t="e">
        <f t="shared" si="464"/>
        <v>#VALUE!</v>
      </c>
      <c r="AW204" s="17" t="e">
        <f t="shared" si="464"/>
        <v>#VALUE!</v>
      </c>
      <c r="AX204" s="17" t="e">
        <f t="shared" si="464"/>
        <v>#VALUE!</v>
      </c>
      <c r="AY204" s="17" t="e">
        <f t="shared" si="464"/>
        <v>#VALUE!</v>
      </c>
      <c r="BH204" s="17">
        <f>IF((BH74-0.05)&lt;=0,-1,1)</f>
        <v>1</v>
      </c>
      <c r="BI204" s="17" t="e">
        <f>IF((BI74-0.05)&lt;=0,-1,1)</f>
        <v>#VALUE!</v>
      </c>
      <c r="BJ204" s="17" t="e">
        <f t="shared" ref="BJ204:BR204" si="465">IF((BJ74-0.05)&lt;=0,-1,1)</f>
        <v>#VALUE!</v>
      </c>
      <c r="BK204" s="17" t="e">
        <f t="shared" si="465"/>
        <v>#VALUE!</v>
      </c>
      <c r="BL204" s="17" t="e">
        <f t="shared" si="465"/>
        <v>#VALUE!</v>
      </c>
      <c r="BM204" s="17" t="e">
        <f t="shared" si="465"/>
        <v>#VALUE!</v>
      </c>
      <c r="BN204" s="17" t="e">
        <f t="shared" si="465"/>
        <v>#VALUE!</v>
      </c>
      <c r="BO204" s="17" t="e">
        <f t="shared" si="465"/>
        <v>#VALUE!</v>
      </c>
      <c r="BP204" s="17" t="e">
        <f t="shared" si="465"/>
        <v>#VALUE!</v>
      </c>
      <c r="BQ204" s="17" t="e">
        <f t="shared" si="465"/>
        <v>#VALUE!</v>
      </c>
      <c r="BR204" s="17" t="e">
        <f t="shared" si="465"/>
        <v>#VALUE!</v>
      </c>
      <c r="CA204" s="17">
        <f>IF((CA74-0.05)&lt;=0,-1,1)</f>
        <v>1</v>
      </c>
      <c r="CB204" s="17" t="e">
        <f>IF((CB74-0.05)&lt;=0,-1,1)</f>
        <v>#VALUE!</v>
      </c>
      <c r="CC204" s="17" t="e">
        <f t="shared" ref="CC204:CK204" si="466">IF((CC74-0.05)&lt;=0,-1,1)</f>
        <v>#VALUE!</v>
      </c>
      <c r="CD204" s="17" t="e">
        <f t="shared" si="466"/>
        <v>#VALUE!</v>
      </c>
      <c r="CE204" s="17" t="e">
        <f t="shared" si="466"/>
        <v>#VALUE!</v>
      </c>
      <c r="CF204" s="17" t="e">
        <f t="shared" si="466"/>
        <v>#VALUE!</v>
      </c>
      <c r="CG204" s="17" t="e">
        <f t="shared" si="466"/>
        <v>#VALUE!</v>
      </c>
      <c r="CH204" s="17" t="e">
        <f t="shared" si="466"/>
        <v>#VALUE!</v>
      </c>
      <c r="CI204" s="17" t="e">
        <f t="shared" si="466"/>
        <v>#VALUE!</v>
      </c>
      <c r="CJ204" s="17" t="e">
        <f t="shared" si="466"/>
        <v>#VALUE!</v>
      </c>
      <c r="CK204" s="17" t="e">
        <f t="shared" si="466"/>
        <v>#VALUE!</v>
      </c>
      <c r="CT204" s="17">
        <f>IF((CT74-0.05)&lt;=0,-1,1)</f>
        <v>1</v>
      </c>
      <c r="CU204" s="17" t="e">
        <f>IF((CU74-0.05)&lt;=0,-1,1)</f>
        <v>#VALUE!</v>
      </c>
      <c r="CV204" s="17" t="e">
        <f t="shared" ref="CV204:DD204" si="467">IF((CV74-0.05)&lt;=0,-1,1)</f>
        <v>#VALUE!</v>
      </c>
      <c r="CW204" s="17" t="e">
        <f t="shared" si="467"/>
        <v>#VALUE!</v>
      </c>
      <c r="CX204" s="17" t="e">
        <f t="shared" si="467"/>
        <v>#VALUE!</v>
      </c>
      <c r="CY204" s="17" t="e">
        <f t="shared" si="467"/>
        <v>#VALUE!</v>
      </c>
      <c r="CZ204" s="17" t="e">
        <f t="shared" si="467"/>
        <v>#VALUE!</v>
      </c>
      <c r="DA204" s="17" t="e">
        <f t="shared" si="467"/>
        <v>#VALUE!</v>
      </c>
      <c r="DB204" s="17" t="e">
        <f t="shared" si="467"/>
        <v>#VALUE!</v>
      </c>
      <c r="DC204" s="17" t="e">
        <f t="shared" si="467"/>
        <v>#VALUE!</v>
      </c>
      <c r="DD204" s="17" t="e">
        <f t="shared" si="467"/>
        <v>#VALUE!</v>
      </c>
    </row>
    <row r="205" spans="3:110">
      <c r="D205" s="17">
        <f>C204</f>
        <v>1</v>
      </c>
      <c r="E205" s="17" t="e">
        <f t="shared" ref="E205:M205" si="468">D204</f>
        <v>#VALUE!</v>
      </c>
      <c r="F205" s="17" t="e">
        <f t="shared" si="468"/>
        <v>#VALUE!</v>
      </c>
      <c r="G205" s="17" t="e">
        <f t="shared" si="468"/>
        <v>#VALUE!</v>
      </c>
      <c r="H205" s="17" t="e">
        <f t="shared" si="468"/>
        <v>#VALUE!</v>
      </c>
      <c r="I205" s="17" t="e">
        <f t="shared" si="468"/>
        <v>#VALUE!</v>
      </c>
      <c r="J205" s="17" t="e">
        <f t="shared" si="468"/>
        <v>#VALUE!</v>
      </c>
      <c r="K205" s="17" t="e">
        <f t="shared" si="468"/>
        <v>#VALUE!</v>
      </c>
      <c r="L205" s="17" t="e">
        <f t="shared" si="468"/>
        <v>#VALUE!</v>
      </c>
      <c r="M205" s="17" t="e">
        <f t="shared" si="468"/>
        <v>#VALUE!</v>
      </c>
      <c r="W205" s="17">
        <f t="shared" ref="W205:AF205" si="469">V204</f>
        <v>1</v>
      </c>
      <c r="X205" s="17" t="e">
        <f t="shared" si="469"/>
        <v>#VALUE!</v>
      </c>
      <c r="Y205" s="17" t="e">
        <f t="shared" si="469"/>
        <v>#VALUE!</v>
      </c>
      <c r="Z205" s="17" t="e">
        <f t="shared" si="469"/>
        <v>#VALUE!</v>
      </c>
      <c r="AA205" s="17" t="e">
        <f t="shared" si="469"/>
        <v>#VALUE!</v>
      </c>
      <c r="AB205" s="17" t="e">
        <f t="shared" si="469"/>
        <v>#VALUE!</v>
      </c>
      <c r="AC205" s="17" t="e">
        <f t="shared" si="469"/>
        <v>#VALUE!</v>
      </c>
      <c r="AD205" s="17" t="e">
        <f t="shared" si="469"/>
        <v>#VALUE!</v>
      </c>
      <c r="AE205" s="17" t="e">
        <f t="shared" si="469"/>
        <v>#VALUE!</v>
      </c>
      <c r="AF205" s="17" t="e">
        <f t="shared" si="469"/>
        <v>#VALUE!</v>
      </c>
      <c r="AP205" s="17">
        <f t="shared" ref="AP205:AY205" si="470">AO204</f>
        <v>1</v>
      </c>
      <c r="AQ205" s="17" t="e">
        <f t="shared" si="470"/>
        <v>#VALUE!</v>
      </c>
      <c r="AR205" s="17" t="e">
        <f t="shared" si="470"/>
        <v>#VALUE!</v>
      </c>
      <c r="AS205" s="17" t="e">
        <f t="shared" si="470"/>
        <v>#VALUE!</v>
      </c>
      <c r="AT205" s="17" t="e">
        <f t="shared" si="470"/>
        <v>#VALUE!</v>
      </c>
      <c r="AU205" s="17" t="e">
        <f t="shared" si="470"/>
        <v>#VALUE!</v>
      </c>
      <c r="AV205" s="17" t="e">
        <f t="shared" si="470"/>
        <v>#VALUE!</v>
      </c>
      <c r="AW205" s="17" t="e">
        <f t="shared" si="470"/>
        <v>#VALUE!</v>
      </c>
      <c r="AX205" s="17" t="e">
        <f t="shared" si="470"/>
        <v>#VALUE!</v>
      </c>
      <c r="AY205" s="17" t="e">
        <f t="shared" si="470"/>
        <v>#VALUE!</v>
      </c>
      <c r="BI205" s="17">
        <f t="shared" ref="BI205:BR205" si="471">BH204</f>
        <v>1</v>
      </c>
      <c r="BJ205" s="17" t="e">
        <f t="shared" si="471"/>
        <v>#VALUE!</v>
      </c>
      <c r="BK205" s="17" t="e">
        <f t="shared" si="471"/>
        <v>#VALUE!</v>
      </c>
      <c r="BL205" s="17" t="e">
        <f t="shared" si="471"/>
        <v>#VALUE!</v>
      </c>
      <c r="BM205" s="17" t="e">
        <f t="shared" si="471"/>
        <v>#VALUE!</v>
      </c>
      <c r="BN205" s="17" t="e">
        <f t="shared" si="471"/>
        <v>#VALUE!</v>
      </c>
      <c r="BO205" s="17" t="e">
        <f t="shared" si="471"/>
        <v>#VALUE!</v>
      </c>
      <c r="BP205" s="17" t="e">
        <f t="shared" si="471"/>
        <v>#VALUE!</v>
      </c>
      <c r="BQ205" s="17" t="e">
        <f t="shared" si="471"/>
        <v>#VALUE!</v>
      </c>
      <c r="BR205" s="17" t="e">
        <f t="shared" si="471"/>
        <v>#VALUE!</v>
      </c>
      <c r="CB205" s="17">
        <f t="shared" ref="CB205:CK205" si="472">CA204</f>
        <v>1</v>
      </c>
      <c r="CC205" s="17" t="e">
        <f t="shared" si="472"/>
        <v>#VALUE!</v>
      </c>
      <c r="CD205" s="17" t="e">
        <f t="shared" si="472"/>
        <v>#VALUE!</v>
      </c>
      <c r="CE205" s="17" t="e">
        <f t="shared" si="472"/>
        <v>#VALUE!</v>
      </c>
      <c r="CF205" s="17" t="e">
        <f t="shared" si="472"/>
        <v>#VALUE!</v>
      </c>
      <c r="CG205" s="17" t="e">
        <f t="shared" si="472"/>
        <v>#VALUE!</v>
      </c>
      <c r="CH205" s="17" t="e">
        <f t="shared" si="472"/>
        <v>#VALUE!</v>
      </c>
      <c r="CI205" s="17" t="e">
        <f t="shared" si="472"/>
        <v>#VALUE!</v>
      </c>
      <c r="CJ205" s="17" t="e">
        <f t="shared" si="472"/>
        <v>#VALUE!</v>
      </c>
      <c r="CK205" s="17" t="e">
        <f t="shared" si="472"/>
        <v>#VALUE!</v>
      </c>
      <c r="CU205" s="17">
        <f t="shared" ref="CU205:DD205" si="473">CT204</f>
        <v>1</v>
      </c>
      <c r="CV205" s="17" t="e">
        <f t="shared" si="473"/>
        <v>#VALUE!</v>
      </c>
      <c r="CW205" s="17" t="e">
        <f t="shared" si="473"/>
        <v>#VALUE!</v>
      </c>
      <c r="CX205" s="17" t="e">
        <f t="shared" si="473"/>
        <v>#VALUE!</v>
      </c>
      <c r="CY205" s="17" t="e">
        <f t="shared" si="473"/>
        <v>#VALUE!</v>
      </c>
      <c r="CZ205" s="17" t="e">
        <f t="shared" si="473"/>
        <v>#VALUE!</v>
      </c>
      <c r="DA205" s="17" t="e">
        <f t="shared" si="473"/>
        <v>#VALUE!</v>
      </c>
      <c r="DB205" s="17" t="e">
        <f t="shared" si="473"/>
        <v>#VALUE!</v>
      </c>
      <c r="DC205" s="17" t="e">
        <f t="shared" si="473"/>
        <v>#VALUE!</v>
      </c>
      <c r="DD205" s="17" t="e">
        <f t="shared" si="473"/>
        <v>#VALUE!</v>
      </c>
    </row>
    <row r="206" spans="3:110">
      <c r="D206" s="213" t="e">
        <f>SUM(D204:D205)</f>
        <v>#VALUE!</v>
      </c>
      <c r="E206" s="213" t="e">
        <f t="shared" ref="E206:M206" si="474">SUM(E204:E205)</f>
        <v>#VALUE!</v>
      </c>
      <c r="F206" s="213" t="e">
        <f t="shared" si="474"/>
        <v>#VALUE!</v>
      </c>
      <c r="G206" s="213" t="e">
        <f t="shared" si="474"/>
        <v>#VALUE!</v>
      </c>
      <c r="H206" s="213" t="e">
        <f t="shared" si="474"/>
        <v>#VALUE!</v>
      </c>
      <c r="I206" s="213" t="e">
        <f t="shared" si="474"/>
        <v>#VALUE!</v>
      </c>
      <c r="J206" s="213" t="e">
        <f t="shared" si="474"/>
        <v>#VALUE!</v>
      </c>
      <c r="K206" s="213" t="e">
        <f t="shared" si="474"/>
        <v>#VALUE!</v>
      </c>
      <c r="L206" s="213" t="e">
        <f t="shared" si="474"/>
        <v>#VALUE!</v>
      </c>
      <c r="M206" s="213" t="e">
        <f t="shared" si="474"/>
        <v>#VALUE!</v>
      </c>
      <c r="W206" s="213" t="e">
        <f>SUM(W204:W205)</f>
        <v>#VALUE!</v>
      </c>
      <c r="X206" s="213" t="e">
        <f t="shared" ref="X206:AF206" si="475">SUM(X204:X205)</f>
        <v>#VALUE!</v>
      </c>
      <c r="Y206" s="213" t="e">
        <f t="shared" si="475"/>
        <v>#VALUE!</v>
      </c>
      <c r="Z206" s="213" t="e">
        <f t="shared" si="475"/>
        <v>#VALUE!</v>
      </c>
      <c r="AA206" s="213" t="e">
        <f t="shared" si="475"/>
        <v>#VALUE!</v>
      </c>
      <c r="AB206" s="213" t="e">
        <f t="shared" si="475"/>
        <v>#VALUE!</v>
      </c>
      <c r="AC206" s="213" t="e">
        <f t="shared" si="475"/>
        <v>#VALUE!</v>
      </c>
      <c r="AD206" s="213" t="e">
        <f t="shared" si="475"/>
        <v>#VALUE!</v>
      </c>
      <c r="AE206" s="213" t="e">
        <f t="shared" si="475"/>
        <v>#VALUE!</v>
      </c>
      <c r="AF206" s="213" t="e">
        <f t="shared" si="475"/>
        <v>#VALUE!</v>
      </c>
      <c r="AP206" s="213" t="e">
        <f>SUM(AP204:AP205)</f>
        <v>#VALUE!</v>
      </c>
      <c r="AQ206" s="213" t="e">
        <f t="shared" ref="AQ206:AY206" si="476">SUM(AQ204:AQ205)</f>
        <v>#VALUE!</v>
      </c>
      <c r="AR206" s="213" t="e">
        <f t="shared" si="476"/>
        <v>#VALUE!</v>
      </c>
      <c r="AS206" s="213" t="e">
        <f t="shared" si="476"/>
        <v>#VALUE!</v>
      </c>
      <c r="AT206" s="213" t="e">
        <f t="shared" si="476"/>
        <v>#VALUE!</v>
      </c>
      <c r="AU206" s="213" t="e">
        <f t="shared" si="476"/>
        <v>#VALUE!</v>
      </c>
      <c r="AV206" s="213" t="e">
        <f t="shared" si="476"/>
        <v>#VALUE!</v>
      </c>
      <c r="AW206" s="213" t="e">
        <f t="shared" si="476"/>
        <v>#VALUE!</v>
      </c>
      <c r="AX206" s="213" t="e">
        <f t="shared" si="476"/>
        <v>#VALUE!</v>
      </c>
      <c r="AY206" s="213" t="e">
        <f t="shared" si="476"/>
        <v>#VALUE!</v>
      </c>
      <c r="BI206" s="213" t="e">
        <f>SUM(BI204:BI205)</f>
        <v>#VALUE!</v>
      </c>
      <c r="BJ206" s="213" t="e">
        <f t="shared" ref="BJ206:BR206" si="477">SUM(BJ204:BJ205)</f>
        <v>#VALUE!</v>
      </c>
      <c r="BK206" s="213" t="e">
        <f t="shared" si="477"/>
        <v>#VALUE!</v>
      </c>
      <c r="BL206" s="213" t="e">
        <f t="shared" si="477"/>
        <v>#VALUE!</v>
      </c>
      <c r="BM206" s="213" t="e">
        <f t="shared" si="477"/>
        <v>#VALUE!</v>
      </c>
      <c r="BN206" s="213" t="e">
        <f t="shared" si="477"/>
        <v>#VALUE!</v>
      </c>
      <c r="BO206" s="213" t="e">
        <f t="shared" si="477"/>
        <v>#VALUE!</v>
      </c>
      <c r="BP206" s="213" t="e">
        <f t="shared" si="477"/>
        <v>#VALUE!</v>
      </c>
      <c r="BQ206" s="213" t="e">
        <f t="shared" si="477"/>
        <v>#VALUE!</v>
      </c>
      <c r="BR206" s="213" t="e">
        <f t="shared" si="477"/>
        <v>#VALUE!</v>
      </c>
      <c r="CB206" s="213" t="e">
        <f>SUM(CB204:CB205)</f>
        <v>#VALUE!</v>
      </c>
      <c r="CC206" s="213" t="e">
        <f t="shared" ref="CC206:CK206" si="478">SUM(CC204:CC205)</f>
        <v>#VALUE!</v>
      </c>
      <c r="CD206" s="213" t="e">
        <f t="shared" si="478"/>
        <v>#VALUE!</v>
      </c>
      <c r="CE206" s="213" t="e">
        <f t="shared" si="478"/>
        <v>#VALUE!</v>
      </c>
      <c r="CF206" s="213" t="e">
        <f t="shared" si="478"/>
        <v>#VALUE!</v>
      </c>
      <c r="CG206" s="213" t="e">
        <f t="shared" si="478"/>
        <v>#VALUE!</v>
      </c>
      <c r="CH206" s="213" t="e">
        <f t="shared" si="478"/>
        <v>#VALUE!</v>
      </c>
      <c r="CI206" s="213" t="e">
        <f t="shared" si="478"/>
        <v>#VALUE!</v>
      </c>
      <c r="CJ206" s="213" t="e">
        <f t="shared" si="478"/>
        <v>#VALUE!</v>
      </c>
      <c r="CK206" s="213" t="e">
        <f t="shared" si="478"/>
        <v>#VALUE!</v>
      </c>
      <c r="CU206" s="213" t="e">
        <f>SUM(CU204:CU205)</f>
        <v>#VALUE!</v>
      </c>
      <c r="CV206" s="213" t="e">
        <f t="shared" ref="CV206:DD206" si="479">SUM(CV204:CV205)</f>
        <v>#VALUE!</v>
      </c>
      <c r="CW206" s="213" t="e">
        <f t="shared" si="479"/>
        <v>#VALUE!</v>
      </c>
      <c r="CX206" s="213" t="e">
        <f t="shared" si="479"/>
        <v>#VALUE!</v>
      </c>
      <c r="CY206" s="213" t="e">
        <f t="shared" si="479"/>
        <v>#VALUE!</v>
      </c>
      <c r="CZ206" s="213" t="e">
        <f t="shared" si="479"/>
        <v>#VALUE!</v>
      </c>
      <c r="DA206" s="213" t="e">
        <f t="shared" si="479"/>
        <v>#VALUE!</v>
      </c>
      <c r="DB206" s="213" t="e">
        <f t="shared" si="479"/>
        <v>#VALUE!</v>
      </c>
      <c r="DC206" s="213" t="e">
        <f t="shared" si="479"/>
        <v>#VALUE!</v>
      </c>
      <c r="DD206" s="213" t="e">
        <f t="shared" si="479"/>
        <v>#VALUE!</v>
      </c>
    </row>
    <row r="207" spans="3:110">
      <c r="D207" s="17" t="e">
        <f>IF(D206=0,E101,0)</f>
        <v>#VALUE!</v>
      </c>
      <c r="E207" s="17" t="e">
        <f t="shared" ref="E207:M207" si="480">IF(E206=0,F101,0)</f>
        <v>#VALUE!</v>
      </c>
      <c r="F207" s="17" t="e">
        <f t="shared" si="480"/>
        <v>#VALUE!</v>
      </c>
      <c r="G207" s="17" t="e">
        <f t="shared" si="480"/>
        <v>#VALUE!</v>
      </c>
      <c r="H207" s="17" t="e">
        <f t="shared" si="480"/>
        <v>#VALUE!</v>
      </c>
      <c r="I207" s="17" t="e">
        <f t="shared" si="480"/>
        <v>#VALUE!</v>
      </c>
      <c r="J207" s="17" t="e">
        <f t="shared" si="480"/>
        <v>#VALUE!</v>
      </c>
      <c r="K207" s="17" t="e">
        <f t="shared" si="480"/>
        <v>#VALUE!</v>
      </c>
      <c r="L207" s="17" t="e">
        <f t="shared" si="480"/>
        <v>#VALUE!</v>
      </c>
      <c r="M207" s="17" t="e">
        <f t="shared" si="480"/>
        <v>#VALUE!</v>
      </c>
      <c r="W207" s="17" t="e">
        <f t="shared" ref="W207:AF207" si="481">IF(W206=0,X101,0)</f>
        <v>#VALUE!</v>
      </c>
      <c r="X207" s="17" t="e">
        <f t="shared" si="481"/>
        <v>#VALUE!</v>
      </c>
      <c r="Y207" s="17" t="e">
        <f t="shared" si="481"/>
        <v>#VALUE!</v>
      </c>
      <c r="Z207" s="17" t="e">
        <f t="shared" si="481"/>
        <v>#VALUE!</v>
      </c>
      <c r="AA207" s="17" t="e">
        <f t="shared" si="481"/>
        <v>#VALUE!</v>
      </c>
      <c r="AB207" s="17" t="e">
        <f t="shared" si="481"/>
        <v>#VALUE!</v>
      </c>
      <c r="AC207" s="17" t="e">
        <f t="shared" si="481"/>
        <v>#VALUE!</v>
      </c>
      <c r="AD207" s="17" t="e">
        <f t="shared" si="481"/>
        <v>#VALUE!</v>
      </c>
      <c r="AE207" s="17" t="e">
        <f t="shared" si="481"/>
        <v>#VALUE!</v>
      </c>
      <c r="AF207" s="17" t="e">
        <f t="shared" si="481"/>
        <v>#VALUE!</v>
      </c>
      <c r="AP207" s="17" t="e">
        <f t="shared" ref="AP207:AY207" si="482">IF(AP206=0,AQ101,0)</f>
        <v>#VALUE!</v>
      </c>
      <c r="AQ207" s="17" t="e">
        <f t="shared" si="482"/>
        <v>#VALUE!</v>
      </c>
      <c r="AR207" s="17" t="e">
        <f t="shared" si="482"/>
        <v>#VALUE!</v>
      </c>
      <c r="AS207" s="17" t="e">
        <f t="shared" si="482"/>
        <v>#VALUE!</v>
      </c>
      <c r="AT207" s="17" t="e">
        <f t="shared" si="482"/>
        <v>#VALUE!</v>
      </c>
      <c r="AU207" s="17" t="e">
        <f t="shared" si="482"/>
        <v>#VALUE!</v>
      </c>
      <c r="AV207" s="17" t="e">
        <f t="shared" si="482"/>
        <v>#VALUE!</v>
      </c>
      <c r="AW207" s="17" t="e">
        <f t="shared" si="482"/>
        <v>#VALUE!</v>
      </c>
      <c r="AX207" s="17" t="e">
        <f t="shared" si="482"/>
        <v>#VALUE!</v>
      </c>
      <c r="AY207" s="17" t="e">
        <f t="shared" si="482"/>
        <v>#VALUE!</v>
      </c>
      <c r="BI207" s="17" t="e">
        <f t="shared" ref="BI207:BR207" si="483">IF(BI206=0,BJ101,0)</f>
        <v>#VALUE!</v>
      </c>
      <c r="BJ207" s="17" t="e">
        <f t="shared" si="483"/>
        <v>#VALUE!</v>
      </c>
      <c r="BK207" s="17" t="e">
        <f t="shared" si="483"/>
        <v>#VALUE!</v>
      </c>
      <c r="BL207" s="17" t="e">
        <f t="shared" si="483"/>
        <v>#VALUE!</v>
      </c>
      <c r="BM207" s="17" t="e">
        <f t="shared" si="483"/>
        <v>#VALUE!</v>
      </c>
      <c r="BN207" s="17" t="e">
        <f t="shared" si="483"/>
        <v>#VALUE!</v>
      </c>
      <c r="BO207" s="17" t="e">
        <f t="shared" si="483"/>
        <v>#VALUE!</v>
      </c>
      <c r="BP207" s="17" t="e">
        <f t="shared" si="483"/>
        <v>#VALUE!</v>
      </c>
      <c r="BQ207" s="17" t="e">
        <f t="shared" si="483"/>
        <v>#VALUE!</v>
      </c>
      <c r="BR207" s="17" t="e">
        <f t="shared" si="483"/>
        <v>#VALUE!</v>
      </c>
      <c r="CB207" s="17" t="e">
        <f t="shared" ref="CB207:CK207" si="484">IF(CB206=0,CC101,0)</f>
        <v>#VALUE!</v>
      </c>
      <c r="CC207" s="17" t="e">
        <f t="shared" si="484"/>
        <v>#VALUE!</v>
      </c>
      <c r="CD207" s="17" t="e">
        <f t="shared" si="484"/>
        <v>#VALUE!</v>
      </c>
      <c r="CE207" s="17" t="e">
        <f t="shared" si="484"/>
        <v>#VALUE!</v>
      </c>
      <c r="CF207" s="17" t="e">
        <f t="shared" si="484"/>
        <v>#VALUE!</v>
      </c>
      <c r="CG207" s="17" t="e">
        <f t="shared" si="484"/>
        <v>#VALUE!</v>
      </c>
      <c r="CH207" s="17" t="e">
        <f t="shared" si="484"/>
        <v>#VALUE!</v>
      </c>
      <c r="CI207" s="17" t="e">
        <f t="shared" si="484"/>
        <v>#VALUE!</v>
      </c>
      <c r="CJ207" s="17" t="e">
        <f t="shared" si="484"/>
        <v>#VALUE!</v>
      </c>
      <c r="CK207" s="17" t="e">
        <f t="shared" si="484"/>
        <v>#VALUE!</v>
      </c>
      <c r="CU207" s="17" t="e">
        <f t="shared" ref="CU207:DD207" si="485">IF(CU206=0,CV101,0)</f>
        <v>#VALUE!</v>
      </c>
      <c r="CV207" s="17" t="e">
        <f t="shared" si="485"/>
        <v>#VALUE!</v>
      </c>
      <c r="CW207" s="17" t="e">
        <f t="shared" si="485"/>
        <v>#VALUE!</v>
      </c>
      <c r="CX207" s="17" t="e">
        <f t="shared" si="485"/>
        <v>#VALUE!</v>
      </c>
      <c r="CY207" s="17" t="e">
        <f t="shared" si="485"/>
        <v>#VALUE!</v>
      </c>
      <c r="CZ207" s="17" t="e">
        <f t="shared" si="485"/>
        <v>#VALUE!</v>
      </c>
      <c r="DA207" s="17" t="e">
        <f t="shared" si="485"/>
        <v>#VALUE!</v>
      </c>
      <c r="DB207" s="17" t="e">
        <f t="shared" si="485"/>
        <v>#VALUE!</v>
      </c>
      <c r="DC207" s="17" t="e">
        <f t="shared" si="485"/>
        <v>#VALUE!</v>
      </c>
      <c r="DD207" s="17" t="e">
        <f t="shared" si="485"/>
        <v>#VALUE!</v>
      </c>
    </row>
    <row r="208" spans="3:110">
      <c r="D208" s="17" t="str">
        <f>IF(C207&lt;&gt;0,C207,"")</f>
        <v/>
      </c>
      <c r="E208" s="17" t="e">
        <f t="shared" ref="E208:M208" si="486">IF(D207&lt;&gt;0,D207,"")</f>
        <v>#VALUE!</v>
      </c>
      <c r="F208" s="17" t="e">
        <f t="shared" si="486"/>
        <v>#VALUE!</v>
      </c>
      <c r="G208" s="17" t="e">
        <f t="shared" si="486"/>
        <v>#VALUE!</v>
      </c>
      <c r="H208" s="17" t="e">
        <f t="shared" si="486"/>
        <v>#VALUE!</v>
      </c>
      <c r="I208" s="17" t="e">
        <f t="shared" si="486"/>
        <v>#VALUE!</v>
      </c>
      <c r="J208" s="17" t="e">
        <f t="shared" si="486"/>
        <v>#VALUE!</v>
      </c>
      <c r="K208" s="17" t="e">
        <f t="shared" si="486"/>
        <v>#VALUE!</v>
      </c>
      <c r="L208" s="17" t="e">
        <f t="shared" si="486"/>
        <v>#VALUE!</v>
      </c>
      <c r="M208" s="17" t="e">
        <f t="shared" si="486"/>
        <v>#VALUE!</v>
      </c>
      <c r="N208" s="110" t="e">
        <f>MIN(D208:M208)</f>
        <v>#VALUE!</v>
      </c>
      <c r="W208" s="17" t="str">
        <f t="shared" ref="W208:AF208" si="487">IF(V207&lt;&gt;0,V207,"")</f>
        <v/>
      </c>
      <c r="X208" s="17" t="e">
        <f t="shared" si="487"/>
        <v>#VALUE!</v>
      </c>
      <c r="Y208" s="17" t="e">
        <f t="shared" si="487"/>
        <v>#VALUE!</v>
      </c>
      <c r="Z208" s="17" t="e">
        <f t="shared" si="487"/>
        <v>#VALUE!</v>
      </c>
      <c r="AA208" s="17" t="e">
        <f t="shared" si="487"/>
        <v>#VALUE!</v>
      </c>
      <c r="AB208" s="17" t="e">
        <f t="shared" si="487"/>
        <v>#VALUE!</v>
      </c>
      <c r="AC208" s="17" t="e">
        <f t="shared" si="487"/>
        <v>#VALUE!</v>
      </c>
      <c r="AD208" s="17" t="e">
        <f t="shared" si="487"/>
        <v>#VALUE!</v>
      </c>
      <c r="AE208" s="17" t="e">
        <f t="shared" si="487"/>
        <v>#VALUE!</v>
      </c>
      <c r="AF208" s="17" t="e">
        <f t="shared" si="487"/>
        <v>#VALUE!</v>
      </c>
      <c r="AG208" s="110" t="e">
        <f>MIN(W208:AF208)</f>
        <v>#VALUE!</v>
      </c>
      <c r="AP208" s="17" t="str">
        <f t="shared" ref="AP208:AY208" si="488">IF(AO207&lt;&gt;0,AO207,"")</f>
        <v/>
      </c>
      <c r="AQ208" s="17" t="e">
        <f t="shared" si="488"/>
        <v>#VALUE!</v>
      </c>
      <c r="AR208" s="17" t="e">
        <f t="shared" si="488"/>
        <v>#VALUE!</v>
      </c>
      <c r="AS208" s="17" t="e">
        <f t="shared" si="488"/>
        <v>#VALUE!</v>
      </c>
      <c r="AT208" s="17" t="e">
        <f t="shared" si="488"/>
        <v>#VALUE!</v>
      </c>
      <c r="AU208" s="17" t="e">
        <f t="shared" si="488"/>
        <v>#VALUE!</v>
      </c>
      <c r="AV208" s="17" t="e">
        <f t="shared" si="488"/>
        <v>#VALUE!</v>
      </c>
      <c r="AW208" s="17" t="e">
        <f t="shared" si="488"/>
        <v>#VALUE!</v>
      </c>
      <c r="AX208" s="17" t="e">
        <f t="shared" si="488"/>
        <v>#VALUE!</v>
      </c>
      <c r="AY208" s="17" t="e">
        <f t="shared" si="488"/>
        <v>#VALUE!</v>
      </c>
      <c r="AZ208" s="110" t="e">
        <f>MIN(AP208:AY208)</f>
        <v>#VALUE!</v>
      </c>
      <c r="BI208" s="17" t="str">
        <f t="shared" ref="BI208:BR208" si="489">IF(BH207&lt;&gt;0,BH207,"")</f>
        <v/>
      </c>
      <c r="BJ208" s="17" t="e">
        <f t="shared" si="489"/>
        <v>#VALUE!</v>
      </c>
      <c r="BK208" s="17" t="e">
        <f t="shared" si="489"/>
        <v>#VALUE!</v>
      </c>
      <c r="BL208" s="17" t="e">
        <f t="shared" si="489"/>
        <v>#VALUE!</v>
      </c>
      <c r="BM208" s="17" t="e">
        <f t="shared" si="489"/>
        <v>#VALUE!</v>
      </c>
      <c r="BN208" s="17" t="e">
        <f t="shared" si="489"/>
        <v>#VALUE!</v>
      </c>
      <c r="BO208" s="17" t="e">
        <f t="shared" si="489"/>
        <v>#VALUE!</v>
      </c>
      <c r="BP208" s="17" t="e">
        <f t="shared" si="489"/>
        <v>#VALUE!</v>
      </c>
      <c r="BQ208" s="17" t="e">
        <f t="shared" si="489"/>
        <v>#VALUE!</v>
      </c>
      <c r="BR208" s="17" t="e">
        <f t="shared" si="489"/>
        <v>#VALUE!</v>
      </c>
      <c r="BS208" s="110" t="e">
        <f>MIN(BI208:BR208)</f>
        <v>#VALUE!</v>
      </c>
      <c r="CB208" s="17" t="str">
        <f t="shared" ref="CB208:CK208" si="490">IF(CA207&lt;&gt;0,CA207,"")</f>
        <v/>
      </c>
      <c r="CC208" s="17" t="e">
        <f t="shared" si="490"/>
        <v>#VALUE!</v>
      </c>
      <c r="CD208" s="17" t="e">
        <f t="shared" si="490"/>
        <v>#VALUE!</v>
      </c>
      <c r="CE208" s="17" t="e">
        <f t="shared" si="490"/>
        <v>#VALUE!</v>
      </c>
      <c r="CF208" s="17" t="e">
        <f t="shared" si="490"/>
        <v>#VALUE!</v>
      </c>
      <c r="CG208" s="17" t="e">
        <f t="shared" si="490"/>
        <v>#VALUE!</v>
      </c>
      <c r="CH208" s="17" t="e">
        <f t="shared" si="490"/>
        <v>#VALUE!</v>
      </c>
      <c r="CI208" s="17" t="e">
        <f t="shared" si="490"/>
        <v>#VALUE!</v>
      </c>
      <c r="CJ208" s="17" t="e">
        <f t="shared" si="490"/>
        <v>#VALUE!</v>
      </c>
      <c r="CK208" s="17" t="e">
        <f t="shared" si="490"/>
        <v>#VALUE!</v>
      </c>
      <c r="CL208" s="110" t="e">
        <f>MIN(CB208:CK208)</f>
        <v>#VALUE!</v>
      </c>
      <c r="CU208" s="17" t="str">
        <f t="shared" ref="CU208:DD208" si="491">IF(CT207&lt;&gt;0,CT207,"")</f>
        <v/>
      </c>
      <c r="CV208" s="17" t="e">
        <f t="shared" si="491"/>
        <v>#VALUE!</v>
      </c>
      <c r="CW208" s="17" t="e">
        <f t="shared" si="491"/>
        <v>#VALUE!</v>
      </c>
      <c r="CX208" s="17" t="e">
        <f t="shared" si="491"/>
        <v>#VALUE!</v>
      </c>
      <c r="CY208" s="17" t="e">
        <f t="shared" si="491"/>
        <v>#VALUE!</v>
      </c>
      <c r="CZ208" s="17" t="e">
        <f t="shared" si="491"/>
        <v>#VALUE!</v>
      </c>
      <c r="DA208" s="17" t="e">
        <f t="shared" si="491"/>
        <v>#VALUE!</v>
      </c>
      <c r="DB208" s="17" t="e">
        <f t="shared" si="491"/>
        <v>#VALUE!</v>
      </c>
      <c r="DC208" s="17" t="e">
        <f t="shared" si="491"/>
        <v>#VALUE!</v>
      </c>
      <c r="DD208" s="17" t="e">
        <f t="shared" si="491"/>
        <v>#VALUE!</v>
      </c>
      <c r="DE208" s="110" t="e">
        <f>MIN(CU208:DD208)</f>
        <v>#VALUE!</v>
      </c>
    </row>
    <row r="209" spans="3:112">
      <c r="O209" s="17" t="e">
        <f>IF(D74&lt;0.7,F101,IF(N208=0,M101,N208))</f>
        <v>#VALUE!</v>
      </c>
      <c r="AH209" s="17" t="e">
        <f>IF(AG208=0,AF101,AG208)</f>
        <v>#VALUE!</v>
      </c>
      <c r="BA209" s="17" t="e">
        <f>IF(AZ208=0,AY101,AZ208)</f>
        <v>#VALUE!</v>
      </c>
      <c r="BT209" s="17" t="e">
        <f>IF(BS208=0,BR101,BS208)</f>
        <v>#VALUE!</v>
      </c>
      <c r="CM209" s="17" t="e">
        <f>IF(CL208=0,CK101,CL208)</f>
        <v>#VALUE!</v>
      </c>
      <c r="DF209" s="17" t="e">
        <f>IF(DE208=0,DD101,DE208)</f>
        <v>#VALUE!</v>
      </c>
    </row>
    <row r="210" spans="3:112">
      <c r="O210" s="17" t="s">
        <v>141</v>
      </c>
      <c r="AH210" s="17" t="s">
        <v>141</v>
      </c>
      <c r="BA210" s="17" t="s">
        <v>141</v>
      </c>
      <c r="BT210" s="17" t="s">
        <v>141</v>
      </c>
      <c r="CM210" s="17" t="s">
        <v>141</v>
      </c>
      <c r="DF210" s="17" t="s">
        <v>141</v>
      </c>
    </row>
    <row r="213" spans="3:112">
      <c r="C213" s="17">
        <f>IF((C78-0.05)&lt;=0,-1,1)</f>
        <v>1</v>
      </c>
      <c r="D213" s="17" t="e">
        <f t="shared" ref="D213:M213" si="492">IF((D78-0.05)&lt;=0,-1,1)</f>
        <v>#VALUE!</v>
      </c>
      <c r="E213" s="17" t="e">
        <f t="shared" si="492"/>
        <v>#VALUE!</v>
      </c>
      <c r="F213" s="17" t="e">
        <f t="shared" si="492"/>
        <v>#VALUE!</v>
      </c>
      <c r="G213" s="17" t="e">
        <f t="shared" si="492"/>
        <v>#VALUE!</v>
      </c>
      <c r="H213" s="17" t="e">
        <f t="shared" si="492"/>
        <v>#VALUE!</v>
      </c>
      <c r="I213" s="17" t="e">
        <f t="shared" si="492"/>
        <v>#VALUE!</v>
      </c>
      <c r="J213" s="17" t="e">
        <f t="shared" si="492"/>
        <v>#VALUE!</v>
      </c>
      <c r="K213" s="17" t="e">
        <f t="shared" si="492"/>
        <v>#VALUE!</v>
      </c>
      <c r="L213" s="17" t="e">
        <f t="shared" si="492"/>
        <v>#VALUE!</v>
      </c>
      <c r="M213" s="17" t="e">
        <f t="shared" si="492"/>
        <v>#VALUE!</v>
      </c>
      <c r="V213" s="17">
        <f>IF((V78-0.05)&lt;=0,-1,1)</f>
        <v>1</v>
      </c>
      <c r="W213" s="17" t="e">
        <f t="shared" ref="W213:AF213" si="493">IF((W78-0.05)&lt;=0,-1,1)</f>
        <v>#VALUE!</v>
      </c>
      <c r="X213" s="17" t="e">
        <f t="shared" si="493"/>
        <v>#VALUE!</v>
      </c>
      <c r="Y213" s="17" t="e">
        <f t="shared" si="493"/>
        <v>#VALUE!</v>
      </c>
      <c r="Z213" s="17" t="e">
        <f t="shared" si="493"/>
        <v>#VALUE!</v>
      </c>
      <c r="AA213" s="17" t="e">
        <f t="shared" si="493"/>
        <v>#VALUE!</v>
      </c>
      <c r="AB213" s="17" t="e">
        <f t="shared" si="493"/>
        <v>#VALUE!</v>
      </c>
      <c r="AC213" s="17" t="e">
        <f t="shared" si="493"/>
        <v>#VALUE!</v>
      </c>
      <c r="AD213" s="17" t="e">
        <f t="shared" si="493"/>
        <v>#VALUE!</v>
      </c>
      <c r="AE213" s="17" t="e">
        <f t="shared" si="493"/>
        <v>#VALUE!</v>
      </c>
      <c r="AF213" s="17" t="e">
        <f t="shared" si="493"/>
        <v>#VALUE!</v>
      </c>
      <c r="AO213" s="17">
        <f>IF((AO78-0.05)&lt;=0,-1,1)</f>
        <v>1</v>
      </c>
      <c r="AP213" s="17" t="e">
        <f t="shared" ref="AP213:AY213" si="494">IF((AP78-0.05)&lt;=0,-1,1)</f>
        <v>#VALUE!</v>
      </c>
      <c r="AQ213" s="17" t="e">
        <f t="shared" si="494"/>
        <v>#VALUE!</v>
      </c>
      <c r="AR213" s="17" t="e">
        <f t="shared" si="494"/>
        <v>#VALUE!</v>
      </c>
      <c r="AS213" s="17" t="e">
        <f t="shared" si="494"/>
        <v>#VALUE!</v>
      </c>
      <c r="AT213" s="17" t="e">
        <f t="shared" si="494"/>
        <v>#VALUE!</v>
      </c>
      <c r="AU213" s="17" t="e">
        <f t="shared" si="494"/>
        <v>#VALUE!</v>
      </c>
      <c r="AV213" s="17" t="e">
        <f t="shared" si="494"/>
        <v>#VALUE!</v>
      </c>
      <c r="AW213" s="17" t="e">
        <f t="shared" si="494"/>
        <v>#VALUE!</v>
      </c>
      <c r="AX213" s="17" t="e">
        <f t="shared" si="494"/>
        <v>#VALUE!</v>
      </c>
      <c r="AY213" s="17" t="e">
        <f t="shared" si="494"/>
        <v>#VALUE!</v>
      </c>
      <c r="BH213" s="17">
        <f>IF((BH78-0.05)&lt;=0,-1,1)</f>
        <v>1</v>
      </c>
      <c r="BI213" s="17" t="e">
        <f t="shared" ref="BI213:BR213" si="495">IF((BI78-0.05)&lt;=0,-1,1)</f>
        <v>#VALUE!</v>
      </c>
      <c r="BJ213" s="17" t="e">
        <f t="shared" si="495"/>
        <v>#VALUE!</v>
      </c>
      <c r="BK213" s="17" t="e">
        <f t="shared" si="495"/>
        <v>#VALUE!</v>
      </c>
      <c r="BL213" s="17" t="e">
        <f t="shared" si="495"/>
        <v>#VALUE!</v>
      </c>
      <c r="BM213" s="17" t="e">
        <f t="shared" si="495"/>
        <v>#VALUE!</v>
      </c>
      <c r="BN213" s="17" t="e">
        <f t="shared" si="495"/>
        <v>#VALUE!</v>
      </c>
      <c r="BO213" s="17" t="e">
        <f t="shared" si="495"/>
        <v>#VALUE!</v>
      </c>
      <c r="BP213" s="17" t="e">
        <f t="shared" si="495"/>
        <v>#VALUE!</v>
      </c>
      <c r="BQ213" s="17" t="e">
        <f t="shared" si="495"/>
        <v>#VALUE!</v>
      </c>
      <c r="BR213" s="17" t="e">
        <f t="shared" si="495"/>
        <v>#VALUE!</v>
      </c>
      <c r="CA213" s="17">
        <f>IF((CA78-0.05)&lt;=0,-1,1)</f>
        <v>1</v>
      </c>
      <c r="CB213" s="17" t="e">
        <f t="shared" ref="CB213:CK213" si="496">IF((CB78-0.05)&lt;=0,-1,1)</f>
        <v>#VALUE!</v>
      </c>
      <c r="CC213" s="17" t="e">
        <f t="shared" si="496"/>
        <v>#VALUE!</v>
      </c>
      <c r="CD213" s="17" t="e">
        <f t="shared" si="496"/>
        <v>#VALUE!</v>
      </c>
      <c r="CE213" s="17" t="e">
        <f t="shared" si="496"/>
        <v>#VALUE!</v>
      </c>
      <c r="CF213" s="17" t="e">
        <f t="shared" si="496"/>
        <v>#VALUE!</v>
      </c>
      <c r="CG213" s="17" t="e">
        <f t="shared" si="496"/>
        <v>#VALUE!</v>
      </c>
      <c r="CH213" s="17" t="e">
        <f t="shared" si="496"/>
        <v>#VALUE!</v>
      </c>
      <c r="CI213" s="17" t="e">
        <f t="shared" si="496"/>
        <v>#VALUE!</v>
      </c>
      <c r="CJ213" s="17" t="e">
        <f t="shared" si="496"/>
        <v>#VALUE!</v>
      </c>
      <c r="CK213" s="17" t="e">
        <f t="shared" si="496"/>
        <v>#VALUE!</v>
      </c>
      <c r="CT213" s="17">
        <f>IF((CT78-0.05)&lt;=0,-1,1)</f>
        <v>1</v>
      </c>
      <c r="CU213" s="17" t="e">
        <f t="shared" ref="CU213:DD213" si="497">IF((CU78-0.05)&lt;=0,-1,1)</f>
        <v>#VALUE!</v>
      </c>
      <c r="CV213" s="17" t="e">
        <f t="shared" si="497"/>
        <v>#VALUE!</v>
      </c>
      <c r="CW213" s="17" t="e">
        <f t="shared" si="497"/>
        <v>#VALUE!</v>
      </c>
      <c r="CX213" s="17" t="e">
        <f t="shared" si="497"/>
        <v>#VALUE!</v>
      </c>
      <c r="CY213" s="17" t="e">
        <f t="shared" si="497"/>
        <v>#VALUE!</v>
      </c>
      <c r="CZ213" s="17" t="e">
        <f t="shared" si="497"/>
        <v>#VALUE!</v>
      </c>
      <c r="DA213" s="17" t="e">
        <f t="shared" si="497"/>
        <v>#VALUE!</v>
      </c>
      <c r="DB213" s="17" t="e">
        <f t="shared" si="497"/>
        <v>#VALUE!</v>
      </c>
      <c r="DC213" s="17" t="e">
        <f t="shared" si="497"/>
        <v>#VALUE!</v>
      </c>
      <c r="DD213" s="17" t="e">
        <f t="shared" si="497"/>
        <v>#VALUE!</v>
      </c>
    </row>
    <row r="214" spans="3:112">
      <c r="D214" s="17">
        <f>C213</f>
        <v>1</v>
      </c>
      <c r="E214" s="17" t="e">
        <f t="shared" ref="E214:M214" si="498">D213</f>
        <v>#VALUE!</v>
      </c>
      <c r="F214" s="17" t="e">
        <f t="shared" si="498"/>
        <v>#VALUE!</v>
      </c>
      <c r="G214" s="17" t="e">
        <f t="shared" si="498"/>
        <v>#VALUE!</v>
      </c>
      <c r="H214" s="17" t="e">
        <f t="shared" si="498"/>
        <v>#VALUE!</v>
      </c>
      <c r="I214" s="17" t="e">
        <f t="shared" si="498"/>
        <v>#VALUE!</v>
      </c>
      <c r="J214" s="17" t="e">
        <f t="shared" si="498"/>
        <v>#VALUE!</v>
      </c>
      <c r="K214" s="17" t="e">
        <f t="shared" si="498"/>
        <v>#VALUE!</v>
      </c>
      <c r="L214" s="17" t="e">
        <f t="shared" si="498"/>
        <v>#VALUE!</v>
      </c>
      <c r="M214" s="17" t="e">
        <f t="shared" si="498"/>
        <v>#VALUE!</v>
      </c>
      <c r="Q214" s="120"/>
      <c r="W214" s="17">
        <f t="shared" ref="W214:AF214" si="499">V213</f>
        <v>1</v>
      </c>
      <c r="X214" s="17" t="e">
        <f t="shared" si="499"/>
        <v>#VALUE!</v>
      </c>
      <c r="Y214" s="17" t="e">
        <f t="shared" si="499"/>
        <v>#VALUE!</v>
      </c>
      <c r="Z214" s="17" t="e">
        <f t="shared" si="499"/>
        <v>#VALUE!</v>
      </c>
      <c r="AA214" s="17" t="e">
        <f t="shared" si="499"/>
        <v>#VALUE!</v>
      </c>
      <c r="AB214" s="17" t="e">
        <f t="shared" si="499"/>
        <v>#VALUE!</v>
      </c>
      <c r="AC214" s="17" t="e">
        <f t="shared" si="499"/>
        <v>#VALUE!</v>
      </c>
      <c r="AD214" s="17" t="e">
        <f t="shared" si="499"/>
        <v>#VALUE!</v>
      </c>
      <c r="AE214" s="17" t="e">
        <f t="shared" si="499"/>
        <v>#VALUE!</v>
      </c>
      <c r="AF214" s="17" t="e">
        <f t="shared" si="499"/>
        <v>#VALUE!</v>
      </c>
      <c r="AJ214" s="120"/>
      <c r="AP214" s="17">
        <f t="shared" ref="AP214:AY214" si="500">AO213</f>
        <v>1</v>
      </c>
      <c r="AQ214" s="17" t="e">
        <f t="shared" si="500"/>
        <v>#VALUE!</v>
      </c>
      <c r="AR214" s="17" t="e">
        <f t="shared" si="500"/>
        <v>#VALUE!</v>
      </c>
      <c r="AS214" s="17" t="e">
        <f t="shared" si="500"/>
        <v>#VALUE!</v>
      </c>
      <c r="AT214" s="17" t="e">
        <f t="shared" si="500"/>
        <v>#VALUE!</v>
      </c>
      <c r="AU214" s="17" t="e">
        <f t="shared" si="500"/>
        <v>#VALUE!</v>
      </c>
      <c r="AV214" s="17" t="e">
        <f t="shared" si="500"/>
        <v>#VALUE!</v>
      </c>
      <c r="AW214" s="17" t="e">
        <f t="shared" si="500"/>
        <v>#VALUE!</v>
      </c>
      <c r="AX214" s="17" t="e">
        <f t="shared" si="500"/>
        <v>#VALUE!</v>
      </c>
      <c r="AY214" s="17" t="e">
        <f t="shared" si="500"/>
        <v>#VALUE!</v>
      </c>
      <c r="BC214" s="120"/>
      <c r="BI214" s="17">
        <f t="shared" ref="BI214:BR214" si="501">BH213</f>
        <v>1</v>
      </c>
      <c r="BJ214" s="17" t="e">
        <f t="shared" si="501"/>
        <v>#VALUE!</v>
      </c>
      <c r="BK214" s="17" t="e">
        <f t="shared" si="501"/>
        <v>#VALUE!</v>
      </c>
      <c r="BL214" s="17" t="e">
        <f t="shared" si="501"/>
        <v>#VALUE!</v>
      </c>
      <c r="BM214" s="17" t="e">
        <f t="shared" si="501"/>
        <v>#VALUE!</v>
      </c>
      <c r="BN214" s="17" t="e">
        <f t="shared" si="501"/>
        <v>#VALUE!</v>
      </c>
      <c r="BO214" s="17" t="e">
        <f t="shared" si="501"/>
        <v>#VALUE!</v>
      </c>
      <c r="BP214" s="17" t="e">
        <f t="shared" si="501"/>
        <v>#VALUE!</v>
      </c>
      <c r="BQ214" s="17" t="e">
        <f t="shared" si="501"/>
        <v>#VALUE!</v>
      </c>
      <c r="BR214" s="17" t="e">
        <f t="shared" si="501"/>
        <v>#VALUE!</v>
      </c>
      <c r="BV214" s="120"/>
      <c r="CB214" s="17">
        <f t="shared" ref="CB214:CK214" si="502">CA213</f>
        <v>1</v>
      </c>
      <c r="CC214" s="17" t="e">
        <f t="shared" si="502"/>
        <v>#VALUE!</v>
      </c>
      <c r="CD214" s="17" t="e">
        <f t="shared" si="502"/>
        <v>#VALUE!</v>
      </c>
      <c r="CE214" s="17" t="e">
        <f t="shared" si="502"/>
        <v>#VALUE!</v>
      </c>
      <c r="CF214" s="17" t="e">
        <f t="shared" si="502"/>
        <v>#VALUE!</v>
      </c>
      <c r="CG214" s="17" t="e">
        <f t="shared" si="502"/>
        <v>#VALUE!</v>
      </c>
      <c r="CH214" s="17" t="e">
        <f t="shared" si="502"/>
        <v>#VALUE!</v>
      </c>
      <c r="CI214" s="17" t="e">
        <f t="shared" si="502"/>
        <v>#VALUE!</v>
      </c>
      <c r="CJ214" s="17" t="e">
        <f t="shared" si="502"/>
        <v>#VALUE!</v>
      </c>
      <c r="CK214" s="17" t="e">
        <f t="shared" si="502"/>
        <v>#VALUE!</v>
      </c>
      <c r="CO214" s="120"/>
      <c r="CU214" s="17">
        <f t="shared" ref="CU214:DD214" si="503">CT213</f>
        <v>1</v>
      </c>
      <c r="CV214" s="17" t="e">
        <f t="shared" si="503"/>
        <v>#VALUE!</v>
      </c>
      <c r="CW214" s="17" t="e">
        <f t="shared" si="503"/>
        <v>#VALUE!</v>
      </c>
      <c r="CX214" s="17" t="e">
        <f t="shared" si="503"/>
        <v>#VALUE!</v>
      </c>
      <c r="CY214" s="17" t="e">
        <f t="shared" si="503"/>
        <v>#VALUE!</v>
      </c>
      <c r="CZ214" s="17" t="e">
        <f t="shared" si="503"/>
        <v>#VALUE!</v>
      </c>
      <c r="DA214" s="17" t="e">
        <f t="shared" si="503"/>
        <v>#VALUE!</v>
      </c>
      <c r="DB214" s="17" t="e">
        <f t="shared" si="503"/>
        <v>#VALUE!</v>
      </c>
      <c r="DC214" s="17" t="e">
        <f t="shared" si="503"/>
        <v>#VALUE!</v>
      </c>
      <c r="DD214" s="17" t="e">
        <f t="shared" si="503"/>
        <v>#VALUE!</v>
      </c>
      <c r="DH214" s="120"/>
    </row>
    <row r="215" spans="3:112">
      <c r="D215" s="213" t="e">
        <f t="shared" ref="D215:M215" si="504">SUM(D213:D214)</f>
        <v>#VALUE!</v>
      </c>
      <c r="E215" s="213" t="e">
        <f t="shared" si="504"/>
        <v>#VALUE!</v>
      </c>
      <c r="F215" s="213" t="e">
        <f t="shared" si="504"/>
        <v>#VALUE!</v>
      </c>
      <c r="G215" s="213" t="e">
        <f t="shared" si="504"/>
        <v>#VALUE!</v>
      </c>
      <c r="H215" s="213" t="e">
        <f t="shared" si="504"/>
        <v>#VALUE!</v>
      </c>
      <c r="I215" s="213" t="e">
        <f t="shared" si="504"/>
        <v>#VALUE!</v>
      </c>
      <c r="J215" s="213" t="e">
        <f t="shared" si="504"/>
        <v>#VALUE!</v>
      </c>
      <c r="K215" s="213" t="e">
        <f t="shared" si="504"/>
        <v>#VALUE!</v>
      </c>
      <c r="L215" s="213" t="e">
        <f t="shared" si="504"/>
        <v>#VALUE!</v>
      </c>
      <c r="M215" s="213" t="e">
        <f t="shared" si="504"/>
        <v>#VALUE!</v>
      </c>
      <c r="W215" s="213" t="e">
        <f>SUM(W213:W214)</f>
        <v>#VALUE!</v>
      </c>
      <c r="X215" s="213" t="e">
        <f t="shared" ref="X215:AF215" si="505">SUM(X213:X214)</f>
        <v>#VALUE!</v>
      </c>
      <c r="Y215" s="213" t="e">
        <f t="shared" si="505"/>
        <v>#VALUE!</v>
      </c>
      <c r="Z215" s="213" t="e">
        <f t="shared" si="505"/>
        <v>#VALUE!</v>
      </c>
      <c r="AA215" s="213" t="e">
        <f t="shared" si="505"/>
        <v>#VALUE!</v>
      </c>
      <c r="AB215" s="213" t="e">
        <f t="shared" si="505"/>
        <v>#VALUE!</v>
      </c>
      <c r="AC215" s="213" t="e">
        <f t="shared" si="505"/>
        <v>#VALUE!</v>
      </c>
      <c r="AD215" s="213" t="e">
        <f t="shared" si="505"/>
        <v>#VALUE!</v>
      </c>
      <c r="AE215" s="213" t="e">
        <f t="shared" si="505"/>
        <v>#VALUE!</v>
      </c>
      <c r="AF215" s="213" t="e">
        <f t="shared" si="505"/>
        <v>#VALUE!</v>
      </c>
      <c r="AP215" s="213" t="e">
        <f>SUM(AP213:AP214)</f>
        <v>#VALUE!</v>
      </c>
      <c r="AQ215" s="213" t="e">
        <f t="shared" ref="AQ215:AY215" si="506">SUM(AQ213:AQ214)</f>
        <v>#VALUE!</v>
      </c>
      <c r="AR215" s="213" t="e">
        <f t="shared" si="506"/>
        <v>#VALUE!</v>
      </c>
      <c r="AS215" s="213" t="e">
        <f t="shared" si="506"/>
        <v>#VALUE!</v>
      </c>
      <c r="AT215" s="213" t="e">
        <f t="shared" si="506"/>
        <v>#VALUE!</v>
      </c>
      <c r="AU215" s="213" t="e">
        <f t="shared" si="506"/>
        <v>#VALUE!</v>
      </c>
      <c r="AV215" s="213" t="e">
        <f t="shared" si="506"/>
        <v>#VALUE!</v>
      </c>
      <c r="AW215" s="213" t="e">
        <f t="shared" si="506"/>
        <v>#VALUE!</v>
      </c>
      <c r="AX215" s="213" t="e">
        <f t="shared" si="506"/>
        <v>#VALUE!</v>
      </c>
      <c r="AY215" s="213" t="e">
        <f t="shared" si="506"/>
        <v>#VALUE!</v>
      </c>
      <c r="BI215" s="213" t="e">
        <f>SUM(BI213:BI214)</f>
        <v>#VALUE!</v>
      </c>
      <c r="BJ215" s="213" t="e">
        <f t="shared" ref="BJ215:BR215" si="507">SUM(BJ213:BJ214)</f>
        <v>#VALUE!</v>
      </c>
      <c r="BK215" s="213" t="e">
        <f t="shared" si="507"/>
        <v>#VALUE!</v>
      </c>
      <c r="BL215" s="213" t="e">
        <f t="shared" si="507"/>
        <v>#VALUE!</v>
      </c>
      <c r="BM215" s="213" t="e">
        <f t="shared" si="507"/>
        <v>#VALUE!</v>
      </c>
      <c r="BN215" s="213" t="e">
        <f t="shared" si="507"/>
        <v>#VALUE!</v>
      </c>
      <c r="BO215" s="213" t="e">
        <f t="shared" si="507"/>
        <v>#VALUE!</v>
      </c>
      <c r="BP215" s="213" t="e">
        <f t="shared" si="507"/>
        <v>#VALUE!</v>
      </c>
      <c r="BQ215" s="213" t="e">
        <f t="shared" si="507"/>
        <v>#VALUE!</v>
      </c>
      <c r="BR215" s="213" t="e">
        <f t="shared" si="507"/>
        <v>#VALUE!</v>
      </c>
      <c r="CB215" s="213" t="e">
        <f>SUM(CB213:CB214)</f>
        <v>#VALUE!</v>
      </c>
      <c r="CC215" s="213" t="e">
        <f t="shared" ref="CC215:CK215" si="508">SUM(CC213:CC214)</f>
        <v>#VALUE!</v>
      </c>
      <c r="CD215" s="213" t="e">
        <f t="shared" si="508"/>
        <v>#VALUE!</v>
      </c>
      <c r="CE215" s="213" t="e">
        <f t="shared" si="508"/>
        <v>#VALUE!</v>
      </c>
      <c r="CF215" s="213" t="e">
        <f t="shared" si="508"/>
        <v>#VALUE!</v>
      </c>
      <c r="CG215" s="213" t="e">
        <f t="shared" si="508"/>
        <v>#VALUE!</v>
      </c>
      <c r="CH215" s="213" t="e">
        <f t="shared" si="508"/>
        <v>#VALUE!</v>
      </c>
      <c r="CI215" s="213" t="e">
        <f t="shared" si="508"/>
        <v>#VALUE!</v>
      </c>
      <c r="CJ215" s="213" t="e">
        <f t="shared" si="508"/>
        <v>#VALUE!</v>
      </c>
      <c r="CK215" s="213" t="e">
        <f t="shared" si="508"/>
        <v>#VALUE!</v>
      </c>
      <c r="CU215" s="213" t="e">
        <f>SUM(CU213:CU214)</f>
        <v>#VALUE!</v>
      </c>
      <c r="CV215" s="213" t="e">
        <f t="shared" ref="CV215:DD215" si="509">SUM(CV213:CV214)</f>
        <v>#VALUE!</v>
      </c>
      <c r="CW215" s="213" t="e">
        <f t="shared" si="509"/>
        <v>#VALUE!</v>
      </c>
      <c r="CX215" s="213" t="e">
        <f t="shared" si="509"/>
        <v>#VALUE!</v>
      </c>
      <c r="CY215" s="213" t="e">
        <f t="shared" si="509"/>
        <v>#VALUE!</v>
      </c>
      <c r="CZ215" s="213" t="e">
        <f t="shared" si="509"/>
        <v>#VALUE!</v>
      </c>
      <c r="DA215" s="213" t="e">
        <f t="shared" si="509"/>
        <v>#VALUE!</v>
      </c>
      <c r="DB215" s="213" t="e">
        <f t="shared" si="509"/>
        <v>#VALUE!</v>
      </c>
      <c r="DC215" s="213" t="e">
        <f t="shared" si="509"/>
        <v>#VALUE!</v>
      </c>
      <c r="DD215" s="213" t="e">
        <f t="shared" si="509"/>
        <v>#VALUE!</v>
      </c>
    </row>
    <row r="216" spans="3:112">
      <c r="D216" s="17" t="e">
        <f>IF(D215=0,E104,0)</f>
        <v>#VALUE!</v>
      </c>
      <c r="E216" s="17" t="e">
        <f t="shared" ref="E216:M216" si="510">IF(E215=0,F104,0)</f>
        <v>#VALUE!</v>
      </c>
      <c r="F216" s="17" t="e">
        <f t="shared" si="510"/>
        <v>#VALUE!</v>
      </c>
      <c r="G216" s="17" t="e">
        <f t="shared" si="510"/>
        <v>#VALUE!</v>
      </c>
      <c r="H216" s="17" t="e">
        <f t="shared" si="510"/>
        <v>#VALUE!</v>
      </c>
      <c r="I216" s="17" t="e">
        <f t="shared" si="510"/>
        <v>#VALUE!</v>
      </c>
      <c r="J216" s="17" t="e">
        <f t="shared" si="510"/>
        <v>#VALUE!</v>
      </c>
      <c r="K216" s="17" t="e">
        <f t="shared" si="510"/>
        <v>#VALUE!</v>
      </c>
      <c r="L216" s="17" t="e">
        <f t="shared" si="510"/>
        <v>#VALUE!</v>
      </c>
      <c r="M216" s="17" t="e">
        <f t="shared" si="510"/>
        <v>#VALUE!</v>
      </c>
      <c r="W216" s="17" t="e">
        <f t="shared" ref="W216:AF216" si="511">IF(W215=0,X104,0)</f>
        <v>#VALUE!</v>
      </c>
      <c r="X216" s="17" t="e">
        <f t="shared" si="511"/>
        <v>#VALUE!</v>
      </c>
      <c r="Y216" s="17" t="e">
        <f t="shared" si="511"/>
        <v>#VALUE!</v>
      </c>
      <c r="Z216" s="17" t="e">
        <f t="shared" si="511"/>
        <v>#VALUE!</v>
      </c>
      <c r="AA216" s="17" t="e">
        <f t="shared" si="511"/>
        <v>#VALUE!</v>
      </c>
      <c r="AB216" s="17" t="e">
        <f t="shared" si="511"/>
        <v>#VALUE!</v>
      </c>
      <c r="AC216" s="17" t="e">
        <f t="shared" si="511"/>
        <v>#VALUE!</v>
      </c>
      <c r="AD216" s="17" t="e">
        <f t="shared" si="511"/>
        <v>#VALUE!</v>
      </c>
      <c r="AE216" s="17" t="e">
        <f t="shared" si="511"/>
        <v>#VALUE!</v>
      </c>
      <c r="AF216" s="17" t="e">
        <f t="shared" si="511"/>
        <v>#VALUE!</v>
      </c>
      <c r="AP216" s="17" t="e">
        <f t="shared" ref="AP216:AY216" si="512">IF(AP215=0,AQ104,0)</f>
        <v>#VALUE!</v>
      </c>
      <c r="AQ216" s="17" t="e">
        <f t="shared" si="512"/>
        <v>#VALUE!</v>
      </c>
      <c r="AR216" s="17" t="e">
        <f t="shared" si="512"/>
        <v>#VALUE!</v>
      </c>
      <c r="AS216" s="17" t="e">
        <f t="shared" si="512"/>
        <v>#VALUE!</v>
      </c>
      <c r="AT216" s="17" t="e">
        <f t="shared" si="512"/>
        <v>#VALUE!</v>
      </c>
      <c r="AU216" s="17" t="e">
        <f t="shared" si="512"/>
        <v>#VALUE!</v>
      </c>
      <c r="AV216" s="17" t="e">
        <f t="shared" si="512"/>
        <v>#VALUE!</v>
      </c>
      <c r="AW216" s="17" t="e">
        <f t="shared" si="512"/>
        <v>#VALUE!</v>
      </c>
      <c r="AX216" s="17" t="e">
        <f t="shared" si="512"/>
        <v>#VALUE!</v>
      </c>
      <c r="AY216" s="17" t="e">
        <f t="shared" si="512"/>
        <v>#VALUE!</v>
      </c>
      <c r="BI216" s="17" t="e">
        <f t="shared" ref="BI216:BR216" si="513">IF(BI215=0,BJ104,0)</f>
        <v>#VALUE!</v>
      </c>
      <c r="BJ216" s="17" t="e">
        <f t="shared" si="513"/>
        <v>#VALUE!</v>
      </c>
      <c r="BK216" s="17" t="e">
        <f t="shared" si="513"/>
        <v>#VALUE!</v>
      </c>
      <c r="BL216" s="17" t="e">
        <f t="shared" si="513"/>
        <v>#VALUE!</v>
      </c>
      <c r="BM216" s="17" t="e">
        <f t="shared" si="513"/>
        <v>#VALUE!</v>
      </c>
      <c r="BN216" s="17" t="e">
        <f t="shared" si="513"/>
        <v>#VALUE!</v>
      </c>
      <c r="BO216" s="17" t="e">
        <f t="shared" si="513"/>
        <v>#VALUE!</v>
      </c>
      <c r="BP216" s="17" t="e">
        <f t="shared" si="513"/>
        <v>#VALUE!</v>
      </c>
      <c r="BQ216" s="17" t="e">
        <f t="shared" si="513"/>
        <v>#VALUE!</v>
      </c>
      <c r="BR216" s="17" t="e">
        <f t="shared" si="513"/>
        <v>#VALUE!</v>
      </c>
      <c r="CB216" s="17" t="e">
        <f t="shared" ref="CB216:CK216" si="514">IF(CB215=0,CC104,0)</f>
        <v>#VALUE!</v>
      </c>
      <c r="CC216" s="17" t="e">
        <f t="shared" si="514"/>
        <v>#VALUE!</v>
      </c>
      <c r="CD216" s="17" t="e">
        <f t="shared" si="514"/>
        <v>#VALUE!</v>
      </c>
      <c r="CE216" s="17" t="e">
        <f t="shared" si="514"/>
        <v>#VALUE!</v>
      </c>
      <c r="CF216" s="17" t="e">
        <f t="shared" si="514"/>
        <v>#VALUE!</v>
      </c>
      <c r="CG216" s="17" t="e">
        <f t="shared" si="514"/>
        <v>#VALUE!</v>
      </c>
      <c r="CH216" s="17" t="e">
        <f t="shared" si="514"/>
        <v>#VALUE!</v>
      </c>
      <c r="CI216" s="17" t="e">
        <f t="shared" si="514"/>
        <v>#VALUE!</v>
      </c>
      <c r="CJ216" s="17" t="e">
        <f t="shared" si="514"/>
        <v>#VALUE!</v>
      </c>
      <c r="CK216" s="17" t="e">
        <f t="shared" si="514"/>
        <v>#VALUE!</v>
      </c>
      <c r="CU216" s="17" t="e">
        <f t="shared" ref="CU216:DD216" si="515">IF(CU215=0,CV104,0)</f>
        <v>#VALUE!</v>
      </c>
      <c r="CV216" s="17" t="e">
        <f t="shared" si="515"/>
        <v>#VALUE!</v>
      </c>
      <c r="CW216" s="17" t="e">
        <f t="shared" si="515"/>
        <v>#VALUE!</v>
      </c>
      <c r="CX216" s="17" t="e">
        <f t="shared" si="515"/>
        <v>#VALUE!</v>
      </c>
      <c r="CY216" s="17" t="e">
        <f t="shared" si="515"/>
        <v>#VALUE!</v>
      </c>
      <c r="CZ216" s="17" t="e">
        <f t="shared" si="515"/>
        <v>#VALUE!</v>
      </c>
      <c r="DA216" s="17" t="e">
        <f t="shared" si="515"/>
        <v>#VALUE!</v>
      </c>
      <c r="DB216" s="17" t="e">
        <f t="shared" si="515"/>
        <v>#VALUE!</v>
      </c>
      <c r="DC216" s="17" t="e">
        <f t="shared" si="515"/>
        <v>#VALUE!</v>
      </c>
      <c r="DD216" s="17" t="e">
        <f t="shared" si="515"/>
        <v>#VALUE!</v>
      </c>
    </row>
    <row r="217" spans="3:112">
      <c r="D217" s="17" t="str">
        <f>IF(C216&lt;&gt;0,C216,"")</f>
        <v/>
      </c>
      <c r="E217" s="17" t="e">
        <f t="shared" ref="E217:M217" si="516">IF(D216&lt;&gt;0,D216,"")</f>
        <v>#VALUE!</v>
      </c>
      <c r="F217" s="17" t="e">
        <f t="shared" si="516"/>
        <v>#VALUE!</v>
      </c>
      <c r="G217" s="17" t="e">
        <f t="shared" si="516"/>
        <v>#VALUE!</v>
      </c>
      <c r="H217" s="17" t="e">
        <f t="shared" si="516"/>
        <v>#VALUE!</v>
      </c>
      <c r="I217" s="17" t="e">
        <f t="shared" si="516"/>
        <v>#VALUE!</v>
      </c>
      <c r="J217" s="17" t="e">
        <f t="shared" si="516"/>
        <v>#VALUE!</v>
      </c>
      <c r="K217" s="17" t="e">
        <f t="shared" si="516"/>
        <v>#VALUE!</v>
      </c>
      <c r="L217" s="17" t="e">
        <f t="shared" si="516"/>
        <v>#VALUE!</v>
      </c>
      <c r="M217" s="17" t="e">
        <f t="shared" si="516"/>
        <v>#VALUE!</v>
      </c>
      <c r="N217" s="110" t="e">
        <f>MIN(D217:M217)</f>
        <v>#VALUE!</v>
      </c>
      <c r="W217" s="17" t="str">
        <f t="shared" ref="W217:AF217" si="517">IF(V216&lt;&gt;0,V216,"")</f>
        <v/>
      </c>
      <c r="X217" s="17" t="e">
        <f t="shared" si="517"/>
        <v>#VALUE!</v>
      </c>
      <c r="Y217" s="17" t="e">
        <f t="shared" si="517"/>
        <v>#VALUE!</v>
      </c>
      <c r="Z217" s="17" t="e">
        <f t="shared" si="517"/>
        <v>#VALUE!</v>
      </c>
      <c r="AA217" s="17" t="e">
        <f t="shared" si="517"/>
        <v>#VALUE!</v>
      </c>
      <c r="AB217" s="17" t="e">
        <f t="shared" si="517"/>
        <v>#VALUE!</v>
      </c>
      <c r="AC217" s="17" t="e">
        <f t="shared" si="517"/>
        <v>#VALUE!</v>
      </c>
      <c r="AD217" s="17" t="e">
        <f t="shared" si="517"/>
        <v>#VALUE!</v>
      </c>
      <c r="AE217" s="17" t="e">
        <f t="shared" si="517"/>
        <v>#VALUE!</v>
      </c>
      <c r="AF217" s="17" t="e">
        <f t="shared" si="517"/>
        <v>#VALUE!</v>
      </c>
      <c r="AG217" s="110" t="e">
        <f>MIN(W217:AF217)</f>
        <v>#VALUE!</v>
      </c>
      <c r="AP217" s="17" t="str">
        <f t="shared" ref="AP217:AY217" si="518">IF(AO216&lt;&gt;0,AO216,"")</f>
        <v/>
      </c>
      <c r="AQ217" s="17" t="e">
        <f t="shared" si="518"/>
        <v>#VALUE!</v>
      </c>
      <c r="AR217" s="17" t="e">
        <f t="shared" si="518"/>
        <v>#VALUE!</v>
      </c>
      <c r="AS217" s="17" t="e">
        <f t="shared" si="518"/>
        <v>#VALUE!</v>
      </c>
      <c r="AT217" s="17" t="e">
        <f t="shared" si="518"/>
        <v>#VALUE!</v>
      </c>
      <c r="AU217" s="17" t="e">
        <f t="shared" si="518"/>
        <v>#VALUE!</v>
      </c>
      <c r="AV217" s="17" t="e">
        <f t="shared" si="518"/>
        <v>#VALUE!</v>
      </c>
      <c r="AW217" s="17" t="e">
        <f t="shared" si="518"/>
        <v>#VALUE!</v>
      </c>
      <c r="AX217" s="17" t="e">
        <f t="shared" si="518"/>
        <v>#VALUE!</v>
      </c>
      <c r="AY217" s="17" t="e">
        <f t="shared" si="518"/>
        <v>#VALUE!</v>
      </c>
      <c r="AZ217" s="110" t="e">
        <f>MIN(AP217:AY217)</f>
        <v>#VALUE!</v>
      </c>
      <c r="BI217" s="17" t="str">
        <f t="shared" ref="BI217:BR217" si="519">IF(BH216&lt;&gt;0,BH216,"")</f>
        <v/>
      </c>
      <c r="BJ217" s="17" t="e">
        <f t="shared" si="519"/>
        <v>#VALUE!</v>
      </c>
      <c r="BK217" s="17" t="e">
        <f t="shared" si="519"/>
        <v>#VALUE!</v>
      </c>
      <c r="BL217" s="17" t="e">
        <f t="shared" si="519"/>
        <v>#VALUE!</v>
      </c>
      <c r="BM217" s="17" t="e">
        <f t="shared" si="519"/>
        <v>#VALUE!</v>
      </c>
      <c r="BN217" s="17" t="e">
        <f t="shared" si="519"/>
        <v>#VALUE!</v>
      </c>
      <c r="BO217" s="17" t="e">
        <f t="shared" si="519"/>
        <v>#VALUE!</v>
      </c>
      <c r="BP217" s="17" t="e">
        <f t="shared" si="519"/>
        <v>#VALUE!</v>
      </c>
      <c r="BQ217" s="17" t="e">
        <f t="shared" si="519"/>
        <v>#VALUE!</v>
      </c>
      <c r="BR217" s="17" t="e">
        <f t="shared" si="519"/>
        <v>#VALUE!</v>
      </c>
      <c r="BS217" s="110" t="e">
        <f>MIN(BI217:BR217)</f>
        <v>#VALUE!</v>
      </c>
      <c r="CB217" s="17" t="str">
        <f t="shared" ref="CB217:CK217" si="520">IF(CA216&lt;&gt;0,CA216,"")</f>
        <v/>
      </c>
      <c r="CC217" s="17" t="e">
        <f t="shared" si="520"/>
        <v>#VALUE!</v>
      </c>
      <c r="CD217" s="17" t="e">
        <f t="shared" si="520"/>
        <v>#VALUE!</v>
      </c>
      <c r="CE217" s="17" t="e">
        <f t="shared" si="520"/>
        <v>#VALUE!</v>
      </c>
      <c r="CF217" s="17" t="e">
        <f t="shared" si="520"/>
        <v>#VALUE!</v>
      </c>
      <c r="CG217" s="17" t="e">
        <f t="shared" si="520"/>
        <v>#VALUE!</v>
      </c>
      <c r="CH217" s="17" t="e">
        <f t="shared" si="520"/>
        <v>#VALUE!</v>
      </c>
      <c r="CI217" s="17" t="e">
        <f t="shared" si="520"/>
        <v>#VALUE!</v>
      </c>
      <c r="CJ217" s="17" t="e">
        <f t="shared" si="520"/>
        <v>#VALUE!</v>
      </c>
      <c r="CK217" s="17" t="e">
        <f t="shared" si="520"/>
        <v>#VALUE!</v>
      </c>
      <c r="CL217" s="110" t="e">
        <f>MIN(CB217:CK217)</f>
        <v>#VALUE!</v>
      </c>
      <c r="CU217" s="17" t="str">
        <f t="shared" ref="CU217:DD217" si="521">IF(CT216&lt;&gt;0,CT216,"")</f>
        <v/>
      </c>
      <c r="CV217" s="17" t="e">
        <f t="shared" si="521"/>
        <v>#VALUE!</v>
      </c>
      <c r="CW217" s="17" t="e">
        <f t="shared" si="521"/>
        <v>#VALUE!</v>
      </c>
      <c r="CX217" s="17" t="e">
        <f t="shared" si="521"/>
        <v>#VALUE!</v>
      </c>
      <c r="CY217" s="17" t="e">
        <f t="shared" si="521"/>
        <v>#VALUE!</v>
      </c>
      <c r="CZ217" s="17" t="e">
        <f t="shared" si="521"/>
        <v>#VALUE!</v>
      </c>
      <c r="DA217" s="17" t="e">
        <f t="shared" si="521"/>
        <v>#VALUE!</v>
      </c>
      <c r="DB217" s="17" t="e">
        <f t="shared" si="521"/>
        <v>#VALUE!</v>
      </c>
      <c r="DC217" s="17" t="e">
        <f t="shared" si="521"/>
        <v>#VALUE!</v>
      </c>
      <c r="DD217" s="17" t="e">
        <f t="shared" si="521"/>
        <v>#VALUE!</v>
      </c>
      <c r="DE217" s="110" t="e">
        <f>MIN(CU217:DD217)</f>
        <v>#VALUE!</v>
      </c>
    </row>
    <row r="218" spans="3:112">
      <c r="O218" s="17" t="e">
        <f>IF(N217=0,M104,N217)</f>
        <v>#VALUE!</v>
      </c>
      <c r="AH218" s="17" t="e">
        <f>IF(AG217=0,AF104,AG217)</f>
        <v>#VALUE!</v>
      </c>
      <c r="BA218" s="17" t="e">
        <f>IF(AZ217=0,AY104,AZ217)</f>
        <v>#VALUE!</v>
      </c>
      <c r="BT218" s="17" t="e">
        <f>IF(BS217=0,BR104,BS217)</f>
        <v>#VALUE!</v>
      </c>
      <c r="CM218" s="17" t="e">
        <f>IF(CL217=0,CK104,CL217)</f>
        <v>#VALUE!</v>
      </c>
      <c r="DF218" s="17" t="e">
        <f>IF(DE217=0,DD104,DE217)</f>
        <v>#VALUE!</v>
      </c>
    </row>
    <row r="224" spans="3:112">
      <c r="D224" s="17" t="e">
        <f>IF((D74-0.05)&gt;=0,1,0)</f>
        <v>#VALUE!</v>
      </c>
      <c r="E224" s="17" t="e">
        <f t="shared" ref="E224:M224" si="522">IF((E74-0.05)&gt;=0,1,0)</f>
        <v>#VALUE!</v>
      </c>
      <c r="F224" s="17" t="e">
        <f t="shared" si="522"/>
        <v>#VALUE!</v>
      </c>
      <c r="G224" s="17" t="e">
        <f t="shared" si="522"/>
        <v>#VALUE!</v>
      </c>
      <c r="H224" s="17" t="e">
        <f t="shared" si="522"/>
        <v>#VALUE!</v>
      </c>
      <c r="I224" s="17" t="e">
        <f t="shared" si="522"/>
        <v>#VALUE!</v>
      </c>
      <c r="J224" s="17" t="e">
        <f t="shared" si="522"/>
        <v>#VALUE!</v>
      </c>
      <c r="K224" s="17" t="e">
        <f t="shared" si="522"/>
        <v>#VALUE!</v>
      </c>
      <c r="L224" s="17" t="e">
        <f t="shared" si="522"/>
        <v>#VALUE!</v>
      </c>
      <c r="M224" s="17" t="e">
        <f t="shared" si="522"/>
        <v>#VALUE!</v>
      </c>
      <c r="O224" s="17" t="e">
        <f>SUM(D224:M224)</f>
        <v>#VALUE!</v>
      </c>
      <c r="W224" s="17" t="e">
        <f>IF((W74-0.05)&gt;=0,1,0)</f>
        <v>#VALUE!</v>
      </c>
      <c r="X224" s="17" t="e">
        <f t="shared" ref="X224:AF224" si="523">IF((X74-0.05)&gt;=0,1,0)</f>
        <v>#VALUE!</v>
      </c>
      <c r="Y224" s="17" t="e">
        <f t="shared" si="523"/>
        <v>#VALUE!</v>
      </c>
      <c r="Z224" s="17" t="e">
        <f t="shared" si="523"/>
        <v>#VALUE!</v>
      </c>
      <c r="AA224" s="17" t="e">
        <f t="shared" si="523"/>
        <v>#VALUE!</v>
      </c>
      <c r="AB224" s="17" t="e">
        <f t="shared" si="523"/>
        <v>#VALUE!</v>
      </c>
      <c r="AC224" s="17" t="e">
        <f t="shared" si="523"/>
        <v>#VALUE!</v>
      </c>
      <c r="AD224" s="17" t="e">
        <f t="shared" si="523"/>
        <v>#VALUE!</v>
      </c>
      <c r="AE224" s="17" t="e">
        <f t="shared" si="523"/>
        <v>#VALUE!</v>
      </c>
      <c r="AF224" s="17" t="e">
        <f t="shared" si="523"/>
        <v>#VALUE!</v>
      </c>
      <c r="AH224" s="17" t="e">
        <f>SUM(W224:AF224)</f>
        <v>#VALUE!</v>
      </c>
      <c r="AP224" s="17" t="e">
        <f>IF((AP74-0.05)&gt;=0,1,0)</f>
        <v>#VALUE!</v>
      </c>
      <c r="AQ224" s="17" t="e">
        <f t="shared" ref="AQ224:AY224" si="524">IF((AQ74-0.05)&gt;=0,1,0)</f>
        <v>#VALUE!</v>
      </c>
      <c r="AR224" s="17" t="e">
        <f t="shared" si="524"/>
        <v>#VALUE!</v>
      </c>
      <c r="AS224" s="17" t="e">
        <f t="shared" si="524"/>
        <v>#VALUE!</v>
      </c>
      <c r="AT224" s="17" t="e">
        <f t="shared" si="524"/>
        <v>#VALUE!</v>
      </c>
      <c r="AU224" s="17" t="e">
        <f t="shared" si="524"/>
        <v>#VALUE!</v>
      </c>
      <c r="AV224" s="17" t="e">
        <f t="shared" si="524"/>
        <v>#VALUE!</v>
      </c>
      <c r="AW224" s="17" t="e">
        <f t="shared" si="524"/>
        <v>#VALUE!</v>
      </c>
      <c r="AX224" s="17" t="e">
        <f t="shared" si="524"/>
        <v>#VALUE!</v>
      </c>
      <c r="AY224" s="17" t="e">
        <f t="shared" si="524"/>
        <v>#VALUE!</v>
      </c>
      <c r="BA224" s="17" t="e">
        <f>SUM(AP224:AY224)</f>
        <v>#VALUE!</v>
      </c>
      <c r="BI224" s="17" t="e">
        <f>IF((BI74-0.05)&gt;=0,1,0)</f>
        <v>#VALUE!</v>
      </c>
      <c r="BJ224" s="17" t="e">
        <f t="shared" ref="BJ224:BR224" si="525">IF((BJ74-0.05)&gt;=0,1,0)</f>
        <v>#VALUE!</v>
      </c>
      <c r="BK224" s="17" t="e">
        <f t="shared" si="525"/>
        <v>#VALUE!</v>
      </c>
      <c r="BL224" s="17" t="e">
        <f t="shared" si="525"/>
        <v>#VALUE!</v>
      </c>
      <c r="BM224" s="17" t="e">
        <f t="shared" si="525"/>
        <v>#VALUE!</v>
      </c>
      <c r="BN224" s="17" t="e">
        <f t="shared" si="525"/>
        <v>#VALUE!</v>
      </c>
      <c r="BO224" s="17" t="e">
        <f t="shared" si="525"/>
        <v>#VALUE!</v>
      </c>
      <c r="BP224" s="17" t="e">
        <f t="shared" si="525"/>
        <v>#VALUE!</v>
      </c>
      <c r="BQ224" s="17" t="e">
        <f t="shared" si="525"/>
        <v>#VALUE!</v>
      </c>
      <c r="BR224" s="17" t="e">
        <f t="shared" si="525"/>
        <v>#VALUE!</v>
      </c>
      <c r="BT224" s="17" t="e">
        <f>SUM(BI224:BR224)</f>
        <v>#VALUE!</v>
      </c>
      <c r="CB224" s="17" t="e">
        <f>IF((CB74-0.05)&gt;=0,1,0)</f>
        <v>#VALUE!</v>
      </c>
      <c r="CC224" s="17" t="e">
        <f t="shared" ref="CC224:CK224" si="526">IF((CC74-0.05)&gt;=0,1,0)</f>
        <v>#VALUE!</v>
      </c>
      <c r="CD224" s="17" t="e">
        <f t="shared" si="526"/>
        <v>#VALUE!</v>
      </c>
      <c r="CE224" s="17" t="e">
        <f t="shared" si="526"/>
        <v>#VALUE!</v>
      </c>
      <c r="CF224" s="17" t="e">
        <f t="shared" si="526"/>
        <v>#VALUE!</v>
      </c>
      <c r="CG224" s="17" t="e">
        <f t="shared" si="526"/>
        <v>#VALUE!</v>
      </c>
      <c r="CH224" s="17" t="e">
        <f t="shared" si="526"/>
        <v>#VALUE!</v>
      </c>
      <c r="CI224" s="17" t="e">
        <f t="shared" si="526"/>
        <v>#VALUE!</v>
      </c>
      <c r="CJ224" s="17" t="e">
        <f t="shared" si="526"/>
        <v>#VALUE!</v>
      </c>
      <c r="CK224" s="17" t="e">
        <f t="shared" si="526"/>
        <v>#VALUE!</v>
      </c>
      <c r="CM224" s="17" t="e">
        <f>SUM(CB224:CK224)</f>
        <v>#VALUE!</v>
      </c>
      <c r="CU224" s="17" t="e">
        <f>IF((CU74-0.05)&gt;=0,1,0)</f>
        <v>#VALUE!</v>
      </c>
      <c r="CV224" s="17" t="e">
        <f t="shared" ref="CV224:DD224" si="527">IF((CV74-0.05)&gt;=0,1,0)</f>
        <v>#VALUE!</v>
      </c>
      <c r="CW224" s="17" t="e">
        <f t="shared" si="527"/>
        <v>#VALUE!</v>
      </c>
      <c r="CX224" s="17" t="e">
        <f t="shared" si="527"/>
        <v>#VALUE!</v>
      </c>
      <c r="CY224" s="17" t="e">
        <f t="shared" si="527"/>
        <v>#VALUE!</v>
      </c>
      <c r="CZ224" s="17" t="e">
        <f t="shared" si="527"/>
        <v>#VALUE!</v>
      </c>
      <c r="DA224" s="17" t="e">
        <f t="shared" si="527"/>
        <v>#VALUE!</v>
      </c>
      <c r="DB224" s="17" t="e">
        <f t="shared" si="527"/>
        <v>#VALUE!</v>
      </c>
      <c r="DC224" s="17" t="e">
        <f t="shared" si="527"/>
        <v>#VALUE!</v>
      </c>
      <c r="DD224" s="17" t="e">
        <f t="shared" si="527"/>
        <v>#VALUE!</v>
      </c>
      <c r="DF224" s="17" t="e">
        <f>SUM(CU224:DD224)</f>
        <v>#VALUE!</v>
      </c>
    </row>
    <row r="228" spans="4:110">
      <c r="D228" s="17" t="e">
        <f>IF((D78-0.05)&gt;=0,1,0)</f>
        <v>#VALUE!</v>
      </c>
      <c r="E228" s="17" t="e">
        <f t="shared" ref="E228:M228" si="528">IF((E78-0.05)&gt;=0,1,0)</f>
        <v>#VALUE!</v>
      </c>
      <c r="F228" s="17" t="e">
        <f t="shared" si="528"/>
        <v>#VALUE!</v>
      </c>
      <c r="G228" s="17" t="e">
        <f t="shared" si="528"/>
        <v>#VALUE!</v>
      </c>
      <c r="H228" s="17" t="e">
        <f t="shared" si="528"/>
        <v>#VALUE!</v>
      </c>
      <c r="I228" s="17" t="e">
        <f t="shared" si="528"/>
        <v>#VALUE!</v>
      </c>
      <c r="J228" s="17" t="e">
        <f t="shared" si="528"/>
        <v>#VALUE!</v>
      </c>
      <c r="K228" s="17" t="e">
        <f t="shared" si="528"/>
        <v>#VALUE!</v>
      </c>
      <c r="L228" s="17" t="e">
        <f t="shared" si="528"/>
        <v>#VALUE!</v>
      </c>
      <c r="M228" s="17" t="e">
        <f t="shared" si="528"/>
        <v>#VALUE!</v>
      </c>
      <c r="O228" s="17" t="e">
        <f>SUM(D228:M228)</f>
        <v>#VALUE!</v>
      </c>
      <c r="W228" s="17" t="e">
        <f>IF((W78-0.05)&gt;=0,1,0)</f>
        <v>#VALUE!</v>
      </c>
      <c r="X228" s="17" t="e">
        <f t="shared" ref="X228:AF228" si="529">IF((X78-0.05)&gt;=0,1,0)</f>
        <v>#VALUE!</v>
      </c>
      <c r="Y228" s="17" t="e">
        <f t="shared" si="529"/>
        <v>#VALUE!</v>
      </c>
      <c r="Z228" s="17" t="e">
        <f t="shared" si="529"/>
        <v>#VALUE!</v>
      </c>
      <c r="AA228" s="17" t="e">
        <f t="shared" si="529"/>
        <v>#VALUE!</v>
      </c>
      <c r="AB228" s="17" t="e">
        <f t="shared" si="529"/>
        <v>#VALUE!</v>
      </c>
      <c r="AC228" s="17" t="e">
        <f t="shared" si="529"/>
        <v>#VALUE!</v>
      </c>
      <c r="AD228" s="17" t="e">
        <f t="shared" si="529"/>
        <v>#VALUE!</v>
      </c>
      <c r="AE228" s="17" t="e">
        <f t="shared" si="529"/>
        <v>#VALUE!</v>
      </c>
      <c r="AF228" s="17" t="e">
        <f t="shared" si="529"/>
        <v>#VALUE!</v>
      </c>
      <c r="AH228" s="17" t="e">
        <f>SUM(W228:AF228)</f>
        <v>#VALUE!</v>
      </c>
      <c r="AP228" s="17" t="e">
        <f>IF((AP78-0.05)&gt;=0,1,0)</f>
        <v>#VALUE!</v>
      </c>
      <c r="AQ228" s="17" t="e">
        <f t="shared" ref="AQ228:AY228" si="530">IF((AQ78-0.05)&gt;=0,1,0)</f>
        <v>#VALUE!</v>
      </c>
      <c r="AR228" s="17" t="e">
        <f t="shared" si="530"/>
        <v>#VALUE!</v>
      </c>
      <c r="AS228" s="17" t="e">
        <f t="shared" si="530"/>
        <v>#VALUE!</v>
      </c>
      <c r="AT228" s="17" t="e">
        <f t="shared" si="530"/>
        <v>#VALUE!</v>
      </c>
      <c r="AU228" s="17" t="e">
        <f t="shared" si="530"/>
        <v>#VALUE!</v>
      </c>
      <c r="AV228" s="17" t="e">
        <f t="shared" si="530"/>
        <v>#VALUE!</v>
      </c>
      <c r="AW228" s="17" t="e">
        <f t="shared" si="530"/>
        <v>#VALUE!</v>
      </c>
      <c r="AX228" s="17" t="e">
        <f t="shared" si="530"/>
        <v>#VALUE!</v>
      </c>
      <c r="AY228" s="17" t="e">
        <f t="shared" si="530"/>
        <v>#VALUE!</v>
      </c>
      <c r="BA228" s="17" t="e">
        <f>SUM(AP228:AY228)</f>
        <v>#VALUE!</v>
      </c>
      <c r="BI228" s="17" t="e">
        <f>IF((BI78-0.05)&gt;=0,1,0)</f>
        <v>#VALUE!</v>
      </c>
      <c r="BJ228" s="17" t="e">
        <f t="shared" ref="BJ228:BR228" si="531">IF((BJ78-0.05)&gt;=0,1,0)</f>
        <v>#VALUE!</v>
      </c>
      <c r="BK228" s="17" t="e">
        <f t="shared" si="531"/>
        <v>#VALUE!</v>
      </c>
      <c r="BL228" s="17" t="e">
        <f t="shared" si="531"/>
        <v>#VALUE!</v>
      </c>
      <c r="BM228" s="17" t="e">
        <f t="shared" si="531"/>
        <v>#VALUE!</v>
      </c>
      <c r="BN228" s="17" t="e">
        <f t="shared" si="531"/>
        <v>#VALUE!</v>
      </c>
      <c r="BO228" s="17" t="e">
        <f t="shared" si="531"/>
        <v>#VALUE!</v>
      </c>
      <c r="BP228" s="17" t="e">
        <f t="shared" si="531"/>
        <v>#VALUE!</v>
      </c>
      <c r="BQ228" s="17" t="e">
        <f t="shared" si="531"/>
        <v>#VALUE!</v>
      </c>
      <c r="BR228" s="17" t="e">
        <f t="shared" si="531"/>
        <v>#VALUE!</v>
      </c>
      <c r="BT228" s="17" t="e">
        <f>SUM(BI228:BR228)</f>
        <v>#VALUE!</v>
      </c>
      <c r="CB228" s="17" t="e">
        <f>IF((CB78-0.05)&gt;=0,1,0)</f>
        <v>#VALUE!</v>
      </c>
      <c r="CC228" s="17" t="e">
        <f t="shared" ref="CC228:CK228" si="532">IF((CC78-0.05)&gt;=0,1,0)</f>
        <v>#VALUE!</v>
      </c>
      <c r="CD228" s="17" t="e">
        <f t="shared" si="532"/>
        <v>#VALUE!</v>
      </c>
      <c r="CE228" s="17" t="e">
        <f t="shared" si="532"/>
        <v>#VALUE!</v>
      </c>
      <c r="CF228" s="17" t="e">
        <f t="shared" si="532"/>
        <v>#VALUE!</v>
      </c>
      <c r="CG228" s="17" t="e">
        <f t="shared" si="532"/>
        <v>#VALUE!</v>
      </c>
      <c r="CH228" s="17" t="e">
        <f t="shared" si="532"/>
        <v>#VALUE!</v>
      </c>
      <c r="CI228" s="17" t="e">
        <f t="shared" si="532"/>
        <v>#VALUE!</v>
      </c>
      <c r="CJ228" s="17" t="e">
        <f t="shared" si="532"/>
        <v>#VALUE!</v>
      </c>
      <c r="CK228" s="17" t="e">
        <f t="shared" si="532"/>
        <v>#VALUE!</v>
      </c>
      <c r="CM228" s="17" t="e">
        <f>SUM(CB228:CK228)</f>
        <v>#VALUE!</v>
      </c>
      <c r="CU228" s="17" t="e">
        <f>IF((CU78-0.05)&gt;=0,1,0)</f>
        <v>#VALUE!</v>
      </c>
      <c r="CV228" s="17" t="e">
        <f t="shared" ref="CV228:DD228" si="533">IF((CV78-0.05)&gt;=0,1,0)</f>
        <v>#VALUE!</v>
      </c>
      <c r="CW228" s="17" t="e">
        <f t="shared" si="533"/>
        <v>#VALUE!</v>
      </c>
      <c r="CX228" s="17" t="e">
        <f t="shared" si="533"/>
        <v>#VALUE!</v>
      </c>
      <c r="CY228" s="17" t="e">
        <f t="shared" si="533"/>
        <v>#VALUE!</v>
      </c>
      <c r="CZ228" s="17" t="e">
        <f t="shared" si="533"/>
        <v>#VALUE!</v>
      </c>
      <c r="DA228" s="17" t="e">
        <f t="shared" si="533"/>
        <v>#VALUE!</v>
      </c>
      <c r="DB228" s="17" t="e">
        <f t="shared" si="533"/>
        <v>#VALUE!</v>
      </c>
      <c r="DC228" s="17" t="e">
        <f t="shared" si="533"/>
        <v>#VALUE!</v>
      </c>
      <c r="DD228" s="17" t="e">
        <f t="shared" si="533"/>
        <v>#VALUE!</v>
      </c>
      <c r="DF228" s="17" t="e">
        <f>SUM(CU228:DD228)</f>
        <v>#VALUE!</v>
      </c>
    </row>
    <row r="237" spans="4:110">
      <c r="Q237" s="120"/>
    </row>
    <row r="248" spans="3:13">
      <c r="C248" s="17">
        <v>0.7</v>
      </c>
      <c r="D248" s="17">
        <v>0.7</v>
      </c>
      <c r="E248" s="17">
        <v>0.7</v>
      </c>
      <c r="F248" s="17">
        <v>0.7</v>
      </c>
      <c r="G248" s="17">
        <v>0.7</v>
      </c>
      <c r="H248" s="17">
        <v>0.7</v>
      </c>
      <c r="I248" s="17">
        <v>0.7</v>
      </c>
      <c r="J248" s="17">
        <v>0.7</v>
      </c>
      <c r="K248" s="17">
        <v>0.7</v>
      </c>
      <c r="L248" s="17">
        <v>0.7</v>
      </c>
      <c r="M248" s="17">
        <v>0.7</v>
      </c>
    </row>
  </sheetData>
  <mergeCells count="12">
    <mergeCell ref="A109:A111"/>
    <mergeCell ref="A118:A120"/>
    <mergeCell ref="T109:T111"/>
    <mergeCell ref="T118:T120"/>
    <mergeCell ref="AM109:AM111"/>
    <mergeCell ref="AM118:AM120"/>
    <mergeCell ref="BF109:BF111"/>
    <mergeCell ref="BF118:BF120"/>
    <mergeCell ref="BY109:BY111"/>
    <mergeCell ref="BY118:BY120"/>
    <mergeCell ref="CR109:CR111"/>
    <mergeCell ref="CR118:CR120"/>
  </mergeCells>
  <phoneticPr fontId="2"/>
  <pageMargins left="0.7" right="0.7" top="0.75" bottom="0.75" header="0.3" footer="0.3"/>
  <pageSetup paperSize="9" scale="27" orientation="portrait" horizontalDpi="300" verticalDpi="300"/>
  <headerFooter alignWithMargins="0">
    <oddHeader>&amp;F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7"/>
  <sheetViews>
    <sheetView showGridLines="0" zoomScale="110" zoomScaleNormal="110" workbookViewId="0">
      <selection activeCell="W7" sqref="W7"/>
    </sheetView>
  </sheetViews>
  <sheetFormatPr baseColWidth="10" defaultColWidth="9" defaultRowHeight="14"/>
  <cols>
    <col min="1" max="18" width="11.796875" customWidth="1"/>
  </cols>
  <sheetData>
    <row r="1" spans="1:22">
      <c r="A1" s="463" t="s">
        <v>165</v>
      </c>
      <c r="B1" s="464"/>
      <c r="C1" s="464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176"/>
    </row>
    <row r="2" spans="1:22">
      <c r="A2" s="465"/>
      <c r="B2" s="466"/>
      <c r="C2" s="46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22">
      <c r="A3" s="292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</row>
    <row r="4" spans="1:22">
      <c r="A4" s="292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1:22">
      <c r="A5" s="473" t="str">
        <f>統計処理supp!O18</f>
        <v>1st Exp.</v>
      </c>
      <c r="B5" s="474"/>
      <c r="C5" s="176"/>
      <c r="D5" s="176"/>
      <c r="E5" s="176"/>
      <c r="F5" s="176"/>
      <c r="G5" s="176"/>
      <c r="H5" s="474" t="str">
        <f>統計処理supp!Q18</f>
        <v>2nd Exp.</v>
      </c>
      <c r="I5" s="474"/>
      <c r="J5" s="176"/>
      <c r="K5" s="176"/>
      <c r="L5" s="176"/>
      <c r="M5" s="176"/>
      <c r="N5" s="176"/>
      <c r="O5" s="474" t="str">
        <f>統計処理supp!S18</f>
        <v>3rd Exp.</v>
      </c>
      <c r="P5" s="474"/>
      <c r="Q5" s="176"/>
      <c r="R5" s="176"/>
      <c r="S5" s="176"/>
      <c r="T5" s="176"/>
      <c r="U5" s="176"/>
      <c r="V5" s="176"/>
    </row>
    <row r="6" spans="1:22">
      <c r="A6" s="473"/>
      <c r="B6" s="474"/>
      <c r="C6" s="176"/>
      <c r="D6" s="176"/>
      <c r="E6" s="176"/>
      <c r="F6" s="176"/>
      <c r="G6" s="176"/>
      <c r="H6" s="474"/>
      <c r="I6" s="474"/>
      <c r="J6" s="176"/>
      <c r="K6" s="176"/>
      <c r="L6" s="176"/>
      <c r="M6" s="176"/>
      <c r="N6" s="176"/>
      <c r="O6" s="474"/>
      <c r="P6" s="474"/>
      <c r="Q6" s="176"/>
      <c r="R6" s="176"/>
      <c r="S6" s="176"/>
      <c r="T6" s="176"/>
      <c r="U6" s="176"/>
      <c r="V6" s="176"/>
    </row>
    <row r="7" spans="1:22">
      <c r="A7" s="292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</row>
    <row r="8" spans="1:22">
      <c r="A8" s="292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</row>
    <row r="9" spans="1:22">
      <c r="A9" s="292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</row>
    <row r="10" spans="1:22">
      <c r="A10" s="292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</row>
    <row r="11" spans="1:22">
      <c r="A11" s="292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</row>
    <row r="12" spans="1:22">
      <c r="A12" s="292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</row>
    <row r="13" spans="1:22">
      <c r="A13" s="292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</row>
    <row r="14" spans="1:22">
      <c r="A14" s="292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spans="1:22">
      <c r="A15" s="292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</row>
    <row r="16" spans="1:22">
      <c r="A16" s="292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spans="1:22">
      <c r="A17" s="292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spans="1:22">
      <c r="A18" s="292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spans="1:22">
      <c r="A19" s="292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</row>
    <row r="20" spans="1:22">
      <c r="A20" s="292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</row>
    <row r="21" spans="1:22">
      <c r="A21" s="292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</row>
    <row r="22" spans="1:22">
      <c r="A22" s="292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spans="1:22">
      <c r="A23" s="292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</row>
    <row r="24" spans="1:22">
      <c r="A24" s="292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</row>
    <row r="25" spans="1:22">
      <c r="A25" s="292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</row>
    <row r="26" spans="1:22">
      <c r="A26" s="292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</row>
    <row r="27" spans="1:22">
      <c r="A27" s="292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</row>
    <row r="28" spans="1:22">
      <c r="A28" s="292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</row>
    <row r="29" spans="1:22">
      <c r="A29" s="292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</row>
    <row r="30" spans="1:22" ht="17.25" customHeight="1" thickBot="1">
      <c r="A30" s="222" t="str">
        <f>統計処理supp!O18</f>
        <v>1st Exp.</v>
      </c>
      <c r="B30" s="237"/>
      <c r="C30" s="232"/>
      <c r="D30" s="232"/>
      <c r="E30" s="176"/>
      <c r="F30" s="176"/>
      <c r="G30" s="176"/>
      <c r="H30" s="235" t="str">
        <f>統計処理supp!Q18</f>
        <v>2nd Exp.</v>
      </c>
      <c r="I30" s="235"/>
      <c r="J30" s="235"/>
      <c r="K30" s="245"/>
      <c r="L30" s="176"/>
      <c r="M30" s="176"/>
      <c r="N30" s="176"/>
      <c r="O30" s="235" t="str">
        <f>統計処理supp!S18</f>
        <v>3rd Exp.</v>
      </c>
      <c r="P30" s="235"/>
      <c r="Q30" s="235"/>
      <c r="R30" s="245"/>
      <c r="S30" s="176"/>
      <c r="T30" s="176"/>
      <c r="U30" s="176"/>
      <c r="V30" s="176"/>
    </row>
    <row r="31" spans="1:22" ht="22.5" customHeight="1">
      <c r="A31" s="461" t="s">
        <v>181</v>
      </c>
      <c r="B31" s="469" t="s">
        <v>196</v>
      </c>
      <c r="C31" s="471" t="s">
        <v>166</v>
      </c>
      <c r="D31" s="459" t="s">
        <v>167</v>
      </c>
      <c r="E31" s="176"/>
      <c r="F31" s="176"/>
      <c r="G31" s="176"/>
      <c r="H31" s="461" t="s">
        <v>181</v>
      </c>
      <c r="I31" s="467" t="s">
        <v>196</v>
      </c>
      <c r="J31" s="471" t="s">
        <v>166</v>
      </c>
      <c r="K31" s="459" t="s">
        <v>167</v>
      </c>
      <c r="L31" s="176"/>
      <c r="M31" s="176"/>
      <c r="N31" s="176"/>
      <c r="O31" s="461" t="s">
        <v>181</v>
      </c>
      <c r="P31" s="467" t="s">
        <v>196</v>
      </c>
      <c r="Q31" s="471" t="s">
        <v>166</v>
      </c>
      <c r="R31" s="459" t="s">
        <v>167</v>
      </c>
      <c r="S31" s="176"/>
      <c r="T31" s="176"/>
      <c r="U31" s="176"/>
      <c r="V31" s="176"/>
    </row>
    <row r="32" spans="1:22" ht="15" thickBot="1">
      <c r="A32" s="462"/>
      <c r="B32" s="470"/>
      <c r="C32" s="472"/>
      <c r="D32" s="460"/>
      <c r="E32" s="176"/>
      <c r="F32" s="176"/>
      <c r="G32" s="176"/>
      <c r="H32" s="462"/>
      <c r="I32" s="468"/>
      <c r="J32" s="472"/>
      <c r="K32" s="460"/>
      <c r="L32" s="176"/>
      <c r="M32" s="176"/>
      <c r="N32" s="176"/>
      <c r="O32" s="462"/>
      <c r="P32" s="468"/>
      <c r="Q32" s="472"/>
      <c r="R32" s="460"/>
      <c r="S32" s="176"/>
      <c r="T32" s="176"/>
      <c r="U32" s="176"/>
      <c r="V32" s="176"/>
    </row>
    <row r="33" spans="1:22">
      <c r="A33" s="283" t="str">
        <f>統計処理supp!W19</f>
        <v/>
      </c>
      <c r="B33" s="232">
        <v>0</v>
      </c>
      <c r="C33" s="232">
        <v>0</v>
      </c>
      <c r="D33" s="223">
        <v>0</v>
      </c>
      <c r="E33" s="176"/>
      <c r="F33" s="176"/>
      <c r="G33" s="176"/>
      <c r="H33" s="283" t="str">
        <f>統計処理supp!W34</f>
        <v/>
      </c>
      <c r="I33" s="232">
        <v>0</v>
      </c>
      <c r="J33" s="232">
        <v>0</v>
      </c>
      <c r="K33" s="223">
        <v>0</v>
      </c>
      <c r="L33" s="176"/>
      <c r="M33" s="176"/>
      <c r="N33" s="176"/>
      <c r="O33" s="283" t="str">
        <f>統計処理supp!W49</f>
        <v/>
      </c>
      <c r="P33" s="232">
        <v>0</v>
      </c>
      <c r="Q33" s="232">
        <v>0</v>
      </c>
      <c r="R33" s="223">
        <v>0</v>
      </c>
      <c r="S33" s="176"/>
      <c r="T33" s="176"/>
      <c r="U33" s="176"/>
      <c r="V33" s="176"/>
    </row>
    <row r="34" spans="1:22">
      <c r="A34" s="284" t="e">
        <f>統計処理supp!W20</f>
        <v>#VALUE!</v>
      </c>
      <c r="B34" s="285" t="e">
        <f>IF(A34="","",統計処理supp!X20*100)</f>
        <v>#VALUE!</v>
      </c>
      <c r="C34" s="285" t="e">
        <f>IF(A34="","",統計処理supp!Y20*100)</f>
        <v>#VALUE!</v>
      </c>
      <c r="D34" s="286" t="e">
        <f>IF(A34="","",統計処理supp!Z20*100)</f>
        <v>#VALUE!</v>
      </c>
      <c r="E34" s="176"/>
      <c r="F34" s="176"/>
      <c r="G34" s="176"/>
      <c r="H34" s="284" t="e">
        <f>統計処理supp!W35</f>
        <v>#VALUE!</v>
      </c>
      <c r="I34" s="285" t="e">
        <f>IF(H34="","",統計処理supp!X35*100)</f>
        <v>#VALUE!</v>
      </c>
      <c r="J34" s="285" t="e">
        <f>IF(H34="","",統計処理supp!Y35*100)</f>
        <v>#VALUE!</v>
      </c>
      <c r="K34" s="286" t="e">
        <f>IF(H34="","",統計処理supp!Z35*100)</f>
        <v>#VALUE!</v>
      </c>
      <c r="L34" s="176"/>
      <c r="M34" s="176"/>
      <c r="N34" s="176"/>
      <c r="O34" s="284" t="e">
        <f>統計処理supp!W50</f>
        <v>#VALUE!</v>
      </c>
      <c r="P34" s="285" t="e">
        <f>IF(O34="","",統計処理supp!X50*100)</f>
        <v>#VALUE!</v>
      </c>
      <c r="Q34" s="285" t="e">
        <f>IF(O34="","",統計処理supp!Y50*100)</f>
        <v>#VALUE!</v>
      </c>
      <c r="R34" s="286" t="e">
        <f>IF(O34="","",統計処理supp!Z50*100)</f>
        <v>#VALUE!</v>
      </c>
      <c r="S34" s="176"/>
      <c r="T34" s="176"/>
      <c r="U34" s="176"/>
      <c r="V34" s="176"/>
    </row>
    <row r="35" spans="1:22">
      <c r="A35" s="284" t="e">
        <f>統計処理supp!W21</f>
        <v>#VALUE!</v>
      </c>
      <c r="B35" s="285" t="e">
        <f>IF(A35="","",統計処理supp!X21*100)</f>
        <v>#VALUE!</v>
      </c>
      <c r="C35" s="285" t="e">
        <f>IF(A35="","",統計処理supp!Y21*100)</f>
        <v>#VALUE!</v>
      </c>
      <c r="D35" s="286" t="e">
        <f>IF(A35="","",統計処理supp!Z21*100)</f>
        <v>#VALUE!</v>
      </c>
      <c r="E35" s="176"/>
      <c r="F35" s="176"/>
      <c r="G35" s="176"/>
      <c r="H35" s="284" t="e">
        <f>統計処理supp!W36</f>
        <v>#VALUE!</v>
      </c>
      <c r="I35" s="285" t="e">
        <f>IF(H35="","",統計処理supp!X36*100)</f>
        <v>#VALUE!</v>
      </c>
      <c r="J35" s="285" t="e">
        <f>IF(H35="","",統計処理supp!Y36*100)</f>
        <v>#VALUE!</v>
      </c>
      <c r="K35" s="286" t="e">
        <f>IF(H35="","",統計処理supp!Z36*100)</f>
        <v>#VALUE!</v>
      </c>
      <c r="L35" s="176"/>
      <c r="M35" s="176"/>
      <c r="N35" s="176"/>
      <c r="O35" s="284" t="e">
        <f>統計処理supp!W51</f>
        <v>#VALUE!</v>
      </c>
      <c r="P35" s="285" t="e">
        <f>IF(O35="","",統計処理supp!X51*100)</f>
        <v>#VALUE!</v>
      </c>
      <c r="Q35" s="285" t="e">
        <f>IF(O35="","",統計処理supp!Y51*100)</f>
        <v>#VALUE!</v>
      </c>
      <c r="R35" s="286" t="e">
        <f>IF(O35="","",統計処理supp!Z51*100)</f>
        <v>#VALUE!</v>
      </c>
      <c r="S35" s="176"/>
      <c r="T35" s="176"/>
      <c r="U35" s="176"/>
      <c r="V35" s="176"/>
    </row>
    <row r="36" spans="1:22">
      <c r="A36" s="284" t="e">
        <f>統計処理supp!W22</f>
        <v>#VALUE!</v>
      </c>
      <c r="B36" s="285" t="e">
        <f>IF(A36="","",統計処理supp!X22*100)</f>
        <v>#VALUE!</v>
      </c>
      <c r="C36" s="285" t="e">
        <f>IF(A36="","",統計処理supp!Y22*100)</f>
        <v>#VALUE!</v>
      </c>
      <c r="D36" s="286" t="e">
        <f>IF(A36="","",統計処理supp!Z22*100)</f>
        <v>#VALUE!</v>
      </c>
      <c r="E36" s="176"/>
      <c r="F36" s="176"/>
      <c r="G36" s="176"/>
      <c r="H36" s="284" t="e">
        <f>統計処理supp!W37</f>
        <v>#VALUE!</v>
      </c>
      <c r="I36" s="285" t="e">
        <f>IF(H36="","",統計処理supp!X37*100)</f>
        <v>#VALUE!</v>
      </c>
      <c r="J36" s="285" t="e">
        <f>IF(H36="","",統計処理supp!Y37*100)</f>
        <v>#VALUE!</v>
      </c>
      <c r="K36" s="286" t="e">
        <f>IF(H36="","",統計処理supp!Z37*100)</f>
        <v>#VALUE!</v>
      </c>
      <c r="L36" s="176"/>
      <c r="M36" s="176"/>
      <c r="N36" s="176"/>
      <c r="O36" s="284" t="e">
        <f>統計処理supp!W52</f>
        <v>#VALUE!</v>
      </c>
      <c r="P36" s="285" t="e">
        <f>IF(O36="","",統計処理supp!X52*100)</f>
        <v>#VALUE!</v>
      </c>
      <c r="Q36" s="285" t="e">
        <f>IF(O36="","",統計処理supp!Y52*100)</f>
        <v>#VALUE!</v>
      </c>
      <c r="R36" s="286" t="e">
        <f>IF(O36="","",統計処理supp!Z52*100)</f>
        <v>#VALUE!</v>
      </c>
      <c r="S36" s="176"/>
      <c r="T36" s="176"/>
      <c r="U36" s="176"/>
      <c r="V36" s="176"/>
    </row>
    <row r="37" spans="1:22">
      <c r="A37" s="284" t="e">
        <f>統計処理supp!W23</f>
        <v>#VALUE!</v>
      </c>
      <c r="B37" s="285" t="e">
        <f>IF(A37="","",統計処理supp!X23*100)</f>
        <v>#VALUE!</v>
      </c>
      <c r="C37" s="285" t="e">
        <f>IF(A37="","",統計処理supp!Y23*100)</f>
        <v>#VALUE!</v>
      </c>
      <c r="D37" s="286" t="e">
        <f>IF(A37="","",統計処理supp!Z23*100)</f>
        <v>#VALUE!</v>
      </c>
      <c r="E37" s="176"/>
      <c r="F37" s="176"/>
      <c r="G37" s="176"/>
      <c r="H37" s="284" t="e">
        <f>統計処理supp!W38</f>
        <v>#VALUE!</v>
      </c>
      <c r="I37" s="285" t="e">
        <f>IF(H37="","",統計処理supp!X38*100)</f>
        <v>#VALUE!</v>
      </c>
      <c r="J37" s="285" t="e">
        <f>IF(H37="","",統計処理supp!Y38*100)</f>
        <v>#VALUE!</v>
      </c>
      <c r="K37" s="286" t="e">
        <f>IF(H37="","",統計処理supp!Z38*100)</f>
        <v>#VALUE!</v>
      </c>
      <c r="L37" s="176"/>
      <c r="M37" s="176"/>
      <c r="N37" s="176"/>
      <c r="O37" s="284" t="e">
        <f>統計処理supp!W53</f>
        <v>#VALUE!</v>
      </c>
      <c r="P37" s="285" t="e">
        <f>IF(O37="","",統計処理supp!X53*100)</f>
        <v>#VALUE!</v>
      </c>
      <c r="Q37" s="285" t="e">
        <f>IF(O37="","",統計処理supp!Y53*100)</f>
        <v>#VALUE!</v>
      </c>
      <c r="R37" s="286" t="e">
        <f>IF(O37="","",統計処理supp!Z53*100)</f>
        <v>#VALUE!</v>
      </c>
      <c r="S37" s="176"/>
      <c r="T37" s="176"/>
      <c r="U37" s="176"/>
      <c r="V37" s="176"/>
    </row>
    <row r="38" spans="1:22">
      <c r="A38" s="284" t="e">
        <f>統計処理supp!W24</f>
        <v>#VALUE!</v>
      </c>
      <c r="B38" s="285" t="e">
        <f>IF(A38="","",統計処理supp!X24*100)</f>
        <v>#VALUE!</v>
      </c>
      <c r="C38" s="285" t="e">
        <f>IF(A38="","",統計処理supp!Y24*100)</f>
        <v>#VALUE!</v>
      </c>
      <c r="D38" s="286" t="e">
        <f>IF(A38="","",統計処理supp!Z24*100)</f>
        <v>#VALUE!</v>
      </c>
      <c r="E38" s="176"/>
      <c r="F38" s="176"/>
      <c r="G38" s="176"/>
      <c r="H38" s="284" t="e">
        <f>統計処理supp!W39</f>
        <v>#VALUE!</v>
      </c>
      <c r="I38" s="285" t="e">
        <f>IF(H38="","",統計処理supp!X39*100)</f>
        <v>#VALUE!</v>
      </c>
      <c r="J38" s="285" t="e">
        <f>IF(H38="","",統計処理supp!Y39*100)</f>
        <v>#VALUE!</v>
      </c>
      <c r="K38" s="286" t="e">
        <f>IF(H38="","",統計処理supp!Z39*100)</f>
        <v>#VALUE!</v>
      </c>
      <c r="L38" s="176"/>
      <c r="M38" s="176"/>
      <c r="N38" s="176"/>
      <c r="O38" s="284" t="e">
        <f>統計処理supp!W54</f>
        <v>#VALUE!</v>
      </c>
      <c r="P38" s="285" t="e">
        <f>IF(O38="","",統計処理supp!X54*100)</f>
        <v>#VALUE!</v>
      </c>
      <c r="Q38" s="285" t="e">
        <f>IF(O38="","",統計処理supp!Y54*100)</f>
        <v>#VALUE!</v>
      </c>
      <c r="R38" s="286" t="e">
        <f>IF(O38="","",統計処理supp!Z54*100)</f>
        <v>#VALUE!</v>
      </c>
      <c r="S38" s="176"/>
      <c r="T38" s="176"/>
      <c r="U38" s="176"/>
      <c r="V38" s="176"/>
    </row>
    <row r="39" spans="1:22">
      <c r="A39" s="284" t="e">
        <f>統計処理supp!W25</f>
        <v>#VALUE!</v>
      </c>
      <c r="B39" s="285" t="e">
        <f>IF(A39="","",統計処理supp!X25*100)</f>
        <v>#VALUE!</v>
      </c>
      <c r="C39" s="285" t="e">
        <f>IF(A39="","",統計処理supp!Y25*100)</f>
        <v>#VALUE!</v>
      </c>
      <c r="D39" s="286" t="e">
        <f>IF(A39="","",統計処理supp!Z25*100)</f>
        <v>#VALUE!</v>
      </c>
      <c r="E39" s="176"/>
      <c r="F39" s="176"/>
      <c r="G39" s="176"/>
      <c r="H39" s="284" t="e">
        <f>統計処理supp!W40</f>
        <v>#VALUE!</v>
      </c>
      <c r="I39" s="285" t="e">
        <f>IF(H39="","",統計処理supp!X40*100)</f>
        <v>#VALUE!</v>
      </c>
      <c r="J39" s="285" t="e">
        <f>IF(H39="","",統計処理supp!Y40*100)</f>
        <v>#VALUE!</v>
      </c>
      <c r="K39" s="286" t="e">
        <f>IF(H39="","",統計処理supp!Z40*100)</f>
        <v>#VALUE!</v>
      </c>
      <c r="L39" s="176"/>
      <c r="M39" s="176"/>
      <c r="N39" s="176"/>
      <c r="O39" s="284" t="e">
        <f>統計処理supp!W55</f>
        <v>#VALUE!</v>
      </c>
      <c r="P39" s="285" t="e">
        <f>IF(O39="","",統計処理supp!X55*100)</f>
        <v>#VALUE!</v>
      </c>
      <c r="Q39" s="285" t="e">
        <f>IF(O39="","",統計処理supp!Y55*100)</f>
        <v>#VALUE!</v>
      </c>
      <c r="R39" s="286" t="e">
        <f>IF(O39="","",統計処理supp!Z55*100)</f>
        <v>#VALUE!</v>
      </c>
      <c r="S39" s="176"/>
      <c r="T39" s="176"/>
      <c r="U39" s="176"/>
      <c r="V39" s="176"/>
    </row>
    <row r="40" spans="1:22">
      <c r="A40" s="284" t="e">
        <f>統計処理supp!W26</f>
        <v>#VALUE!</v>
      </c>
      <c r="B40" s="285" t="e">
        <f>IF(A40="","",統計処理supp!X26*100)</f>
        <v>#VALUE!</v>
      </c>
      <c r="C40" s="285" t="e">
        <f>IF(A40="","",統計処理supp!Y26*100)</f>
        <v>#VALUE!</v>
      </c>
      <c r="D40" s="286" t="e">
        <f>IF(A40="","",統計処理supp!Z26*100)</f>
        <v>#VALUE!</v>
      </c>
      <c r="E40" s="176"/>
      <c r="F40" s="176"/>
      <c r="G40" s="176"/>
      <c r="H40" s="284" t="e">
        <f>統計処理supp!W41</f>
        <v>#VALUE!</v>
      </c>
      <c r="I40" s="285" t="e">
        <f>IF(H40="","",統計処理supp!X41*100)</f>
        <v>#VALUE!</v>
      </c>
      <c r="J40" s="285" t="e">
        <f>IF(H40="","",統計処理supp!Y41*100)</f>
        <v>#VALUE!</v>
      </c>
      <c r="K40" s="286" t="e">
        <f>IF(H40="","",統計処理supp!Z41*100)</f>
        <v>#VALUE!</v>
      </c>
      <c r="L40" s="176"/>
      <c r="M40" s="176"/>
      <c r="N40" s="176"/>
      <c r="O40" s="284" t="e">
        <f>統計処理supp!W56</f>
        <v>#VALUE!</v>
      </c>
      <c r="P40" s="285" t="e">
        <f>IF(O40="","",統計処理supp!X56*100)</f>
        <v>#VALUE!</v>
      </c>
      <c r="Q40" s="285" t="e">
        <f>IF(O40="","",統計処理supp!Y56*100)</f>
        <v>#VALUE!</v>
      </c>
      <c r="R40" s="286" t="e">
        <f>IF(O40="","",統計処理supp!Z56*100)</f>
        <v>#VALUE!</v>
      </c>
      <c r="S40" s="176"/>
      <c r="T40" s="176"/>
      <c r="U40" s="176"/>
      <c r="V40" s="176"/>
    </row>
    <row r="41" spans="1:22">
      <c r="A41" s="284" t="e">
        <f>統計処理supp!W27</f>
        <v>#VALUE!</v>
      </c>
      <c r="B41" s="285" t="e">
        <f>IF(A41="","",統計処理supp!X27*100)</f>
        <v>#VALUE!</v>
      </c>
      <c r="C41" s="285" t="e">
        <f>IF(A41="","",統計処理supp!Y27*100)</f>
        <v>#VALUE!</v>
      </c>
      <c r="D41" s="286" t="e">
        <f>IF(A41="","",統計処理supp!Z27*100)</f>
        <v>#VALUE!</v>
      </c>
      <c r="E41" s="176"/>
      <c r="F41" s="176"/>
      <c r="G41" s="176"/>
      <c r="H41" s="284" t="e">
        <f>統計処理supp!W42</f>
        <v>#VALUE!</v>
      </c>
      <c r="I41" s="285" t="e">
        <f>IF(H41="","",統計処理supp!X42*100)</f>
        <v>#VALUE!</v>
      </c>
      <c r="J41" s="285" t="e">
        <f>IF(H41="","",統計処理supp!Y42*100)</f>
        <v>#VALUE!</v>
      </c>
      <c r="K41" s="286" t="e">
        <f>IF(H41="","",統計処理supp!Z42*100)</f>
        <v>#VALUE!</v>
      </c>
      <c r="L41" s="176"/>
      <c r="M41" s="176"/>
      <c r="N41" s="176"/>
      <c r="O41" s="284" t="e">
        <f>統計処理supp!W57</f>
        <v>#VALUE!</v>
      </c>
      <c r="P41" s="285" t="e">
        <f>IF(O41="","",統計処理supp!X57*100)</f>
        <v>#VALUE!</v>
      </c>
      <c r="Q41" s="285" t="e">
        <f>IF(O41="","",統計処理supp!Y57*100)</f>
        <v>#VALUE!</v>
      </c>
      <c r="R41" s="286" t="e">
        <f>IF(O41="","",統計処理supp!Z57*100)</f>
        <v>#VALUE!</v>
      </c>
      <c r="S41" s="176"/>
      <c r="T41" s="176"/>
      <c r="U41" s="176"/>
      <c r="V41" s="176"/>
    </row>
    <row r="42" spans="1:22">
      <c r="A42" s="284" t="e">
        <f>統計処理supp!W28</f>
        <v>#VALUE!</v>
      </c>
      <c r="B42" s="285" t="e">
        <f>IF(A42="","",統計処理supp!X28*100)</f>
        <v>#VALUE!</v>
      </c>
      <c r="C42" s="285" t="e">
        <f>IF(A42="","",統計処理supp!Y28*100)</f>
        <v>#VALUE!</v>
      </c>
      <c r="D42" s="286" t="e">
        <f>IF(A42="","",統計処理supp!Z28*100)</f>
        <v>#VALUE!</v>
      </c>
      <c r="E42" s="176"/>
      <c r="F42" s="176"/>
      <c r="G42" s="176"/>
      <c r="H42" s="284" t="e">
        <f>統計処理supp!W43</f>
        <v>#VALUE!</v>
      </c>
      <c r="I42" s="285" t="e">
        <f>IF(H42="","",統計処理supp!X43*100)</f>
        <v>#VALUE!</v>
      </c>
      <c r="J42" s="285" t="e">
        <f>IF(H42="","",統計処理supp!Y43*100)</f>
        <v>#VALUE!</v>
      </c>
      <c r="K42" s="286" t="e">
        <f>IF(H42="","",統計処理supp!Z43*100)</f>
        <v>#VALUE!</v>
      </c>
      <c r="L42" s="176"/>
      <c r="M42" s="176"/>
      <c r="N42" s="176"/>
      <c r="O42" s="284" t="e">
        <f>統計処理supp!W58</f>
        <v>#VALUE!</v>
      </c>
      <c r="P42" s="285" t="e">
        <f>IF(O42="","",統計処理supp!X58*100)</f>
        <v>#VALUE!</v>
      </c>
      <c r="Q42" s="285" t="e">
        <f>IF(O42="","",統計処理supp!Y58*100)</f>
        <v>#VALUE!</v>
      </c>
      <c r="R42" s="286" t="e">
        <f>IF(O42="","",統計処理supp!Z58*100)</f>
        <v>#VALUE!</v>
      </c>
      <c r="S42" s="176"/>
      <c r="T42" s="176"/>
      <c r="U42" s="176"/>
      <c r="V42" s="176"/>
    </row>
    <row r="43" spans="1:22" ht="15" thickBot="1">
      <c r="A43" s="290" t="e">
        <f>統計処理supp!W29</f>
        <v>#VALUE!</v>
      </c>
      <c r="B43" s="293" t="e">
        <f>IF(A43="","",統計処理supp!X29*100)</f>
        <v>#VALUE!</v>
      </c>
      <c r="C43" s="293" t="e">
        <f>IF(A43="","",統計処理supp!Y29*100)</f>
        <v>#VALUE!</v>
      </c>
      <c r="D43" s="294" t="e">
        <f>IF(A43="","",統計処理supp!Z29*100)</f>
        <v>#VALUE!</v>
      </c>
      <c r="E43" s="176"/>
      <c r="F43" s="176"/>
      <c r="G43" s="176"/>
      <c r="H43" s="290" t="e">
        <f>統計処理supp!W44</f>
        <v>#VALUE!</v>
      </c>
      <c r="I43" s="293" t="e">
        <f>IF(H43="","",統計処理supp!X44*100)</f>
        <v>#VALUE!</v>
      </c>
      <c r="J43" s="293" t="e">
        <f>IF(H43="","",統計処理supp!Y44*100)</f>
        <v>#VALUE!</v>
      </c>
      <c r="K43" s="294" t="e">
        <f>IF(H43="","",統計処理supp!Z44*100)</f>
        <v>#VALUE!</v>
      </c>
      <c r="L43" s="176"/>
      <c r="M43" s="176"/>
      <c r="N43" s="176"/>
      <c r="O43" s="290" t="e">
        <f>統計処理supp!W59</f>
        <v>#VALUE!</v>
      </c>
      <c r="P43" s="293" t="e">
        <f>IF(O43="","",統計処理supp!X59*100)</f>
        <v>#VALUE!</v>
      </c>
      <c r="Q43" s="293" t="e">
        <f>IF(O43="","",統計処理supp!Y59*100)</f>
        <v>#VALUE!</v>
      </c>
      <c r="R43" s="294" t="e">
        <f>IF(O43="","",統計処理supp!Z59*100)</f>
        <v>#VALUE!</v>
      </c>
      <c r="S43" s="176"/>
      <c r="T43" s="176"/>
      <c r="U43" s="176"/>
      <c r="V43" s="176"/>
    </row>
    <row r="44" spans="1:22">
      <c r="A44" s="292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>
      <c r="A45" s="292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</row>
    <row r="46" spans="1:22">
      <c r="A46" s="292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</row>
    <row r="47" spans="1:22" ht="15" thickBot="1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176"/>
    </row>
  </sheetData>
  <mergeCells count="16">
    <mergeCell ref="R31:R32"/>
    <mergeCell ref="O31:O32"/>
    <mergeCell ref="A1:C2"/>
    <mergeCell ref="I31:I32"/>
    <mergeCell ref="A31:A32"/>
    <mergeCell ref="B31:B32"/>
    <mergeCell ref="C31:C32"/>
    <mergeCell ref="D31:D32"/>
    <mergeCell ref="A5:B6"/>
    <mergeCell ref="H5:I6"/>
    <mergeCell ref="O5:P6"/>
    <mergeCell ref="J31:J32"/>
    <mergeCell ref="K31:K32"/>
    <mergeCell ref="H31:H32"/>
    <mergeCell ref="P31:P32"/>
    <mergeCell ref="Q31:Q3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229"/>
  <sheetViews>
    <sheetView topLeftCell="A13" workbookViewId="0">
      <selection activeCell="Q16" sqref="Q16"/>
    </sheetView>
  </sheetViews>
  <sheetFormatPr baseColWidth="10" defaultColWidth="8.796875" defaultRowHeight="14"/>
  <cols>
    <col min="1" max="1" width="10.3984375" style="17" customWidth="1"/>
    <col min="2" max="13" width="11.3984375" style="17" customWidth="1"/>
    <col min="14" max="14" width="10.796875" style="17" bestFit="1" customWidth="1"/>
    <col min="15" max="15" width="15.19921875" style="17" customWidth="1"/>
    <col min="16" max="16" width="11.3984375" style="17" bestFit="1" customWidth="1"/>
    <col min="17" max="18" width="14.3984375" style="17" customWidth="1"/>
    <col min="19" max="19" width="12.3984375" style="17" bestFit="1" customWidth="1"/>
    <col min="20" max="21" width="12.19921875" style="17" bestFit="1" customWidth="1"/>
    <col min="22" max="22" width="11" style="17" bestFit="1" customWidth="1"/>
    <col min="23" max="26" width="9.3984375" style="17" bestFit="1" customWidth="1"/>
    <col min="27" max="16384" width="8.796875" style="17"/>
  </cols>
  <sheetData>
    <row r="1" spans="1:18" ht="16">
      <c r="A1" s="51" t="s">
        <v>57</v>
      </c>
    </row>
    <row r="2" spans="1:18">
      <c r="A2" s="51"/>
    </row>
    <row r="3" spans="1:18" ht="15" thickBot="1">
      <c r="A3" s="6" t="s">
        <v>239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</row>
    <row r="4" spans="1:18" ht="15" thickTop="1">
      <c r="A4" s="130" t="s">
        <v>14</v>
      </c>
      <c r="B4" s="107" t="e">
        <f>calculate!C6</f>
        <v>#VALUE!</v>
      </c>
      <c r="C4" s="107" t="e">
        <f>calculate!D6</f>
        <v>#VALUE!</v>
      </c>
      <c r="D4" s="107" t="e">
        <f>calculate!E6</f>
        <v>#VALUE!</v>
      </c>
      <c r="E4" s="107" t="e">
        <f>calculate!F6</f>
        <v>#VALUE!</v>
      </c>
      <c r="F4" s="107" t="e">
        <f>calculate!G6</f>
        <v>#VALUE!</v>
      </c>
      <c r="G4" s="107" t="e">
        <f>calculate!H6</f>
        <v>#VALUE!</v>
      </c>
      <c r="H4" s="107" t="e">
        <f>calculate!I6</f>
        <v>#VALUE!</v>
      </c>
      <c r="I4" s="107" t="e">
        <f>calculate!J6</f>
        <v>#VALUE!</v>
      </c>
      <c r="J4" s="107" t="e">
        <f>calculate!K6</f>
        <v>#VALUE!</v>
      </c>
      <c r="K4" s="107" t="e">
        <f>calculate!L6</f>
        <v>#VALUE!</v>
      </c>
      <c r="L4" s="107" t="e">
        <f>calculate!M6</f>
        <v>#VALUE!</v>
      </c>
      <c r="M4" s="132" t="e">
        <f>calculate!N6</f>
        <v>#VALUE!</v>
      </c>
      <c r="P4" s="126"/>
      <c r="Q4" s="126"/>
      <c r="R4" s="126"/>
    </row>
    <row r="5" spans="1:18">
      <c r="A5" s="130" t="s">
        <v>15</v>
      </c>
      <c r="B5" s="108" t="e">
        <f>calculate!C15</f>
        <v>#VALUE!</v>
      </c>
      <c r="C5" s="108" t="e">
        <f>calculate!D15</f>
        <v>#VALUE!</v>
      </c>
      <c r="D5" s="108" t="e">
        <f>calculate!E15</f>
        <v>#VALUE!</v>
      </c>
      <c r="E5" s="108" t="e">
        <f>calculate!F15</f>
        <v>#VALUE!</v>
      </c>
      <c r="F5" s="108" t="e">
        <f>calculate!G15</f>
        <v>#VALUE!</v>
      </c>
      <c r="G5" s="108" t="e">
        <f>calculate!H15</f>
        <v>#VALUE!</v>
      </c>
      <c r="H5" s="108" t="e">
        <f>calculate!I15</f>
        <v>#VALUE!</v>
      </c>
      <c r="I5" s="108" t="e">
        <f>calculate!J15</f>
        <v>#VALUE!</v>
      </c>
      <c r="J5" s="108" t="e">
        <f>calculate!K15</f>
        <v>#VALUE!</v>
      </c>
      <c r="K5" s="108" t="e">
        <f>calculate!L15</f>
        <v>#VALUE!</v>
      </c>
      <c r="L5" s="108" t="e">
        <f>calculate!M15</f>
        <v>#VALUE!</v>
      </c>
      <c r="M5" s="133" t="e">
        <f>calculate!N15</f>
        <v>#VALUE!</v>
      </c>
      <c r="P5" s="126"/>
      <c r="Q5" s="126"/>
      <c r="R5" s="126"/>
    </row>
    <row r="6" spans="1:18">
      <c r="A6" s="130" t="s">
        <v>16</v>
      </c>
      <c r="B6" s="108" t="e">
        <f>calculate!C24</f>
        <v>#VALUE!</v>
      </c>
      <c r="C6" s="108" t="e">
        <f>calculate!D24</f>
        <v>#VALUE!</v>
      </c>
      <c r="D6" s="108" t="e">
        <f>calculate!E24</f>
        <v>#VALUE!</v>
      </c>
      <c r="E6" s="108" t="e">
        <f>calculate!F24</f>
        <v>#VALUE!</v>
      </c>
      <c r="F6" s="108" t="e">
        <f>calculate!G24</f>
        <v>#VALUE!</v>
      </c>
      <c r="G6" s="108" t="e">
        <f>calculate!H24</f>
        <v>#VALUE!</v>
      </c>
      <c r="H6" s="108" t="e">
        <f>calculate!I24</f>
        <v>#VALUE!</v>
      </c>
      <c r="I6" s="108" t="e">
        <f>calculate!J24</f>
        <v>#VALUE!</v>
      </c>
      <c r="J6" s="108" t="e">
        <f>calculate!K24</f>
        <v>#VALUE!</v>
      </c>
      <c r="K6" s="108" t="e">
        <f>calculate!L24</f>
        <v>#VALUE!</v>
      </c>
      <c r="L6" s="108" t="e">
        <f>calculate!M24</f>
        <v>#VALUE!</v>
      </c>
      <c r="M6" s="133" t="e">
        <f>calculate!N24</f>
        <v>#VALUE!</v>
      </c>
      <c r="P6" s="126"/>
      <c r="Q6" s="126"/>
      <c r="R6" s="126"/>
    </row>
    <row r="7" spans="1:18">
      <c r="A7" s="130" t="s">
        <v>17</v>
      </c>
      <c r="B7" s="108" t="e">
        <f>calculate!C33</f>
        <v>#VALUE!</v>
      </c>
      <c r="C7" s="108" t="e">
        <f>calculate!D33</f>
        <v>#VALUE!</v>
      </c>
      <c r="D7" s="108" t="e">
        <f>calculate!E33</f>
        <v>#VALUE!</v>
      </c>
      <c r="E7" s="108" t="e">
        <f>calculate!F33</f>
        <v>#VALUE!</v>
      </c>
      <c r="F7" s="108" t="e">
        <f>calculate!G33</f>
        <v>#VALUE!</v>
      </c>
      <c r="G7" s="108" t="e">
        <f>calculate!H33</f>
        <v>#VALUE!</v>
      </c>
      <c r="H7" s="108" t="e">
        <f>calculate!I33</f>
        <v>#VALUE!</v>
      </c>
      <c r="I7" s="108" t="e">
        <f>calculate!J33</f>
        <v>#VALUE!</v>
      </c>
      <c r="J7" s="108" t="e">
        <f>calculate!K33</f>
        <v>#VALUE!</v>
      </c>
      <c r="K7" s="108" t="e">
        <f>calculate!L33</f>
        <v>#VALUE!</v>
      </c>
      <c r="L7" s="108" t="e">
        <f>calculate!M33</f>
        <v>#VALUE!</v>
      </c>
      <c r="M7" s="133" t="e">
        <f>calculate!N33</f>
        <v>#VALUE!</v>
      </c>
      <c r="P7" s="126"/>
      <c r="Q7" s="126"/>
      <c r="R7" s="126"/>
    </row>
    <row r="8" spans="1:18">
      <c r="A8" s="130" t="s">
        <v>18</v>
      </c>
      <c r="B8" s="108" t="e">
        <f>calculate!C42</f>
        <v>#VALUE!</v>
      </c>
      <c r="C8" s="108" t="e">
        <f>calculate!D42</f>
        <v>#VALUE!</v>
      </c>
      <c r="D8" s="108" t="e">
        <f>calculate!E42</f>
        <v>#VALUE!</v>
      </c>
      <c r="E8" s="108" t="e">
        <f>calculate!F42</f>
        <v>#VALUE!</v>
      </c>
      <c r="F8" s="108" t="e">
        <f>calculate!G42</f>
        <v>#VALUE!</v>
      </c>
      <c r="G8" s="108" t="e">
        <f>calculate!H42</f>
        <v>#VALUE!</v>
      </c>
      <c r="H8" s="108" t="e">
        <f>calculate!I42</f>
        <v>#VALUE!</v>
      </c>
      <c r="I8" s="108" t="e">
        <f>calculate!J42</f>
        <v>#VALUE!</v>
      </c>
      <c r="J8" s="108" t="e">
        <f>calculate!K42</f>
        <v>#VALUE!</v>
      </c>
      <c r="K8" s="108" t="e">
        <f>calculate!L42</f>
        <v>#VALUE!</v>
      </c>
      <c r="L8" s="108" t="e">
        <f>calculate!M42</f>
        <v>#VALUE!</v>
      </c>
      <c r="M8" s="133" t="e">
        <f>calculate!N42</f>
        <v>#VALUE!</v>
      </c>
      <c r="P8" s="126"/>
      <c r="Q8" s="126"/>
      <c r="R8" s="126"/>
    </row>
    <row r="9" spans="1:18">
      <c r="A9" s="130" t="s">
        <v>19</v>
      </c>
      <c r="B9" s="108" t="e">
        <f>calculate!C51</f>
        <v>#VALUE!</v>
      </c>
      <c r="C9" s="108" t="e">
        <f>calculate!D51</f>
        <v>#VALUE!</v>
      </c>
      <c r="D9" s="108" t="e">
        <f>calculate!E51</f>
        <v>#VALUE!</v>
      </c>
      <c r="E9" s="108" t="e">
        <f>calculate!F51</f>
        <v>#VALUE!</v>
      </c>
      <c r="F9" s="108" t="e">
        <f>calculate!G51</f>
        <v>#VALUE!</v>
      </c>
      <c r="G9" s="108" t="e">
        <f>calculate!H51</f>
        <v>#VALUE!</v>
      </c>
      <c r="H9" s="108" t="e">
        <f>calculate!I51</f>
        <v>#VALUE!</v>
      </c>
      <c r="I9" s="108" t="e">
        <f>calculate!J51</f>
        <v>#VALUE!</v>
      </c>
      <c r="J9" s="108" t="e">
        <f>calculate!K51</f>
        <v>#VALUE!</v>
      </c>
      <c r="K9" s="108" t="e">
        <f>calculate!L51</f>
        <v>#VALUE!</v>
      </c>
      <c r="L9" s="108" t="e">
        <f>calculate!M51</f>
        <v>#VALUE!</v>
      </c>
      <c r="M9" s="133" t="e">
        <f>calculate!N51</f>
        <v>#VALUE!</v>
      </c>
      <c r="P9" s="126"/>
      <c r="Q9" s="126"/>
      <c r="R9" s="126"/>
    </row>
    <row r="10" spans="1:18">
      <c r="A10" s="130" t="s">
        <v>20</v>
      </c>
      <c r="B10" s="108" t="e">
        <f>calculate!C60</f>
        <v>#VALUE!</v>
      </c>
      <c r="C10" s="108" t="e">
        <f>calculate!D60</f>
        <v>#VALUE!</v>
      </c>
      <c r="D10" s="108" t="e">
        <f>calculate!E60</f>
        <v>#VALUE!</v>
      </c>
      <c r="E10" s="108" t="e">
        <f>calculate!F60</f>
        <v>#VALUE!</v>
      </c>
      <c r="F10" s="108" t="e">
        <f>calculate!G60</f>
        <v>#VALUE!</v>
      </c>
      <c r="G10" s="108" t="e">
        <f>calculate!H60</f>
        <v>#VALUE!</v>
      </c>
      <c r="H10" s="108" t="e">
        <f>calculate!I60</f>
        <v>#VALUE!</v>
      </c>
      <c r="I10" s="108" t="e">
        <f>calculate!J60</f>
        <v>#VALUE!</v>
      </c>
      <c r="J10" s="108" t="e">
        <f>calculate!K60</f>
        <v>#VALUE!</v>
      </c>
      <c r="K10" s="108" t="e">
        <f>calculate!L60</f>
        <v>#VALUE!</v>
      </c>
      <c r="L10" s="108" t="e">
        <f>calculate!M60</f>
        <v>#VALUE!</v>
      </c>
      <c r="M10" s="133" t="e">
        <f>calculate!N60</f>
        <v>#VALUE!</v>
      </c>
      <c r="P10" s="126"/>
      <c r="Q10" s="126"/>
      <c r="R10" s="126"/>
    </row>
    <row r="11" spans="1:18" ht="15" thickBot="1">
      <c r="A11" s="130" t="s">
        <v>21</v>
      </c>
      <c r="B11" s="109" t="e">
        <f>calculate!C69</f>
        <v>#VALUE!</v>
      </c>
      <c r="C11" s="109" t="e">
        <f>calculate!D69</f>
        <v>#VALUE!</v>
      </c>
      <c r="D11" s="109" t="e">
        <f>calculate!E69</f>
        <v>#VALUE!</v>
      </c>
      <c r="E11" s="109" t="e">
        <f>calculate!F69</f>
        <v>#VALUE!</v>
      </c>
      <c r="F11" s="109" t="e">
        <f>calculate!G69</f>
        <v>#VALUE!</v>
      </c>
      <c r="G11" s="131" t="e">
        <f>calculate!H69</f>
        <v>#VALUE!</v>
      </c>
      <c r="H11" s="131" t="e">
        <f>calculate!I69</f>
        <v>#VALUE!</v>
      </c>
      <c r="I11" s="131" t="e">
        <f>calculate!J69</f>
        <v>#VALUE!</v>
      </c>
      <c r="J11" s="131" t="e">
        <f>calculate!K69</f>
        <v>#VALUE!</v>
      </c>
      <c r="K11" s="131" t="e">
        <f>calculate!L69</f>
        <v>#VALUE!</v>
      </c>
      <c r="L11" s="131" t="e">
        <f>calculate!M69</f>
        <v>#VALUE!</v>
      </c>
      <c r="M11" s="134" t="e">
        <f>calculate!N69</f>
        <v>#VALUE!</v>
      </c>
      <c r="P11" s="126"/>
      <c r="Q11" s="126"/>
      <c r="R11" s="126"/>
    </row>
    <row r="12" spans="1:18" ht="15" thickTop="1">
      <c r="B12" s="110"/>
      <c r="C12" s="110"/>
      <c r="D12" s="110"/>
      <c r="E12" s="110"/>
      <c r="F12" s="110"/>
      <c r="G12" s="110"/>
      <c r="H12" s="110"/>
      <c r="I12" s="110"/>
      <c r="P12" s="126"/>
      <c r="Q12" s="126"/>
      <c r="R12" s="126"/>
    </row>
    <row r="13" spans="1:18" ht="15" thickBot="1">
      <c r="A13" s="62" t="s">
        <v>240</v>
      </c>
      <c r="B13" s="111">
        <v>1</v>
      </c>
      <c r="C13" s="111">
        <v>2</v>
      </c>
      <c r="D13" s="111">
        <v>3</v>
      </c>
      <c r="E13" s="111">
        <v>4</v>
      </c>
      <c r="F13" s="111">
        <v>5</v>
      </c>
      <c r="G13" s="111">
        <v>6</v>
      </c>
      <c r="H13" s="111">
        <v>7</v>
      </c>
      <c r="I13" s="111">
        <v>8</v>
      </c>
      <c r="J13" s="6">
        <v>9</v>
      </c>
      <c r="K13" s="6">
        <v>10</v>
      </c>
      <c r="L13" s="6">
        <v>11</v>
      </c>
      <c r="M13" s="6">
        <v>12</v>
      </c>
      <c r="P13" s="126"/>
      <c r="Q13" s="126"/>
      <c r="R13" s="126"/>
    </row>
    <row r="14" spans="1:18" ht="15" thickTop="1">
      <c r="A14" s="52" t="s">
        <v>6</v>
      </c>
      <c r="B14" s="135" t="e">
        <f>calculate!C7</f>
        <v>#VALUE!</v>
      </c>
      <c r="C14" s="136" t="e">
        <f>calculate!D7</f>
        <v>#VALUE!</v>
      </c>
      <c r="D14" s="136" t="e">
        <f>calculate!E7</f>
        <v>#VALUE!</v>
      </c>
      <c r="E14" s="136" t="e">
        <f>calculate!F7</f>
        <v>#VALUE!</v>
      </c>
      <c r="F14" s="136" t="e">
        <f>calculate!G7</f>
        <v>#VALUE!</v>
      </c>
      <c r="G14" s="136" t="e">
        <f>calculate!H7</f>
        <v>#VALUE!</v>
      </c>
      <c r="H14" s="136" t="e">
        <f>calculate!I7</f>
        <v>#VALUE!</v>
      </c>
      <c r="I14" s="136" t="e">
        <f>calculate!J7</f>
        <v>#VALUE!</v>
      </c>
      <c r="J14" s="136" t="e">
        <f>calculate!K7</f>
        <v>#VALUE!</v>
      </c>
      <c r="K14" s="136" t="e">
        <f>calculate!L7</f>
        <v>#VALUE!</v>
      </c>
      <c r="L14" s="136" t="e">
        <f>calculate!M7</f>
        <v>#VALUE!</v>
      </c>
      <c r="M14" s="137" t="e">
        <f>calculate!N7</f>
        <v>#VALUE!</v>
      </c>
      <c r="P14" s="126"/>
      <c r="Q14" s="126"/>
      <c r="R14" s="126"/>
    </row>
    <row r="15" spans="1:18">
      <c r="A15" s="52" t="s">
        <v>7</v>
      </c>
      <c r="B15" s="138" t="e">
        <f>calculate!C16</f>
        <v>#VALUE!</v>
      </c>
      <c r="C15" s="112" t="e">
        <f>calculate!D16</f>
        <v>#VALUE!</v>
      </c>
      <c r="D15" s="112" t="e">
        <f>calculate!E16</f>
        <v>#VALUE!</v>
      </c>
      <c r="E15" s="112" t="e">
        <f>calculate!F16</f>
        <v>#VALUE!</v>
      </c>
      <c r="F15" s="112" t="e">
        <f>calculate!G16</f>
        <v>#VALUE!</v>
      </c>
      <c r="G15" s="112" t="e">
        <f>calculate!H16</f>
        <v>#VALUE!</v>
      </c>
      <c r="H15" s="112" t="e">
        <f>calculate!I16</f>
        <v>#VALUE!</v>
      </c>
      <c r="I15" s="112" t="e">
        <f>calculate!J16</f>
        <v>#VALUE!</v>
      </c>
      <c r="J15" s="112" t="e">
        <f>calculate!K16</f>
        <v>#VALUE!</v>
      </c>
      <c r="K15" s="112" t="e">
        <f>calculate!L16</f>
        <v>#VALUE!</v>
      </c>
      <c r="L15" s="112" t="e">
        <f>calculate!M16</f>
        <v>#VALUE!</v>
      </c>
      <c r="M15" s="139" t="e">
        <f>calculate!N16</f>
        <v>#VALUE!</v>
      </c>
      <c r="P15" s="126"/>
      <c r="Q15" s="126"/>
      <c r="R15" s="126"/>
    </row>
    <row r="16" spans="1:18">
      <c r="A16" s="52" t="s">
        <v>8</v>
      </c>
      <c r="B16" s="138" t="e">
        <f>calculate!C25</f>
        <v>#VALUE!</v>
      </c>
      <c r="C16" s="112" t="e">
        <f>calculate!D25</f>
        <v>#VALUE!</v>
      </c>
      <c r="D16" s="112" t="e">
        <f>calculate!E25</f>
        <v>#VALUE!</v>
      </c>
      <c r="E16" s="112" t="e">
        <f>calculate!F25</f>
        <v>#VALUE!</v>
      </c>
      <c r="F16" s="112" t="e">
        <f>calculate!G25</f>
        <v>#VALUE!</v>
      </c>
      <c r="G16" s="112" t="e">
        <f>calculate!H25</f>
        <v>#VALUE!</v>
      </c>
      <c r="H16" s="112" t="e">
        <f>calculate!I25</f>
        <v>#VALUE!</v>
      </c>
      <c r="I16" s="112" t="e">
        <f>calculate!J25</f>
        <v>#VALUE!</v>
      </c>
      <c r="J16" s="112" t="e">
        <f>calculate!K25</f>
        <v>#VALUE!</v>
      </c>
      <c r="K16" s="112" t="e">
        <f>calculate!L25</f>
        <v>#VALUE!</v>
      </c>
      <c r="L16" s="112" t="e">
        <f>calculate!M25</f>
        <v>#VALUE!</v>
      </c>
      <c r="M16" s="139" t="e">
        <f>calculate!N25</f>
        <v>#VALUE!</v>
      </c>
      <c r="P16" s="126"/>
      <c r="Q16" s="126"/>
      <c r="R16" s="126"/>
    </row>
    <row r="17" spans="1:24">
      <c r="A17" s="52" t="s">
        <v>9</v>
      </c>
      <c r="B17" s="138" t="e">
        <f>calculate!C34</f>
        <v>#VALUE!</v>
      </c>
      <c r="C17" s="112" t="e">
        <f>calculate!D34</f>
        <v>#VALUE!</v>
      </c>
      <c r="D17" s="112" t="e">
        <f>calculate!E34</f>
        <v>#VALUE!</v>
      </c>
      <c r="E17" s="112" t="e">
        <f>calculate!F34</f>
        <v>#VALUE!</v>
      </c>
      <c r="F17" s="112" t="e">
        <f>calculate!G34</f>
        <v>#VALUE!</v>
      </c>
      <c r="G17" s="112" t="e">
        <f>calculate!H34</f>
        <v>#VALUE!</v>
      </c>
      <c r="H17" s="112" t="e">
        <f>calculate!I34</f>
        <v>#VALUE!</v>
      </c>
      <c r="I17" s="112" t="e">
        <f>calculate!J34</f>
        <v>#VALUE!</v>
      </c>
      <c r="J17" s="112" t="e">
        <f>calculate!K34</f>
        <v>#VALUE!</v>
      </c>
      <c r="K17" s="112" t="e">
        <f>calculate!L34</f>
        <v>#VALUE!</v>
      </c>
      <c r="L17" s="112" t="e">
        <f>calculate!M34</f>
        <v>#VALUE!</v>
      </c>
      <c r="M17" s="139" t="e">
        <f>calculate!N34</f>
        <v>#VALUE!</v>
      </c>
      <c r="P17" s="126"/>
      <c r="Q17" s="126"/>
      <c r="R17" s="126"/>
    </row>
    <row r="18" spans="1:24">
      <c r="A18" s="52" t="s">
        <v>10</v>
      </c>
      <c r="B18" s="138" t="e">
        <f>calculate!C43</f>
        <v>#VALUE!</v>
      </c>
      <c r="C18" s="112" t="e">
        <f>calculate!D43</f>
        <v>#VALUE!</v>
      </c>
      <c r="D18" s="112" t="e">
        <f>calculate!E43</f>
        <v>#VALUE!</v>
      </c>
      <c r="E18" s="112" t="e">
        <f>calculate!F43</f>
        <v>#VALUE!</v>
      </c>
      <c r="F18" s="112" t="e">
        <f>calculate!G43</f>
        <v>#VALUE!</v>
      </c>
      <c r="G18" s="112" t="e">
        <f>calculate!H43</f>
        <v>#VALUE!</v>
      </c>
      <c r="H18" s="112" t="e">
        <f>calculate!I43</f>
        <v>#VALUE!</v>
      </c>
      <c r="I18" s="112" t="e">
        <f>calculate!J43</f>
        <v>#VALUE!</v>
      </c>
      <c r="J18" s="112" t="e">
        <f>calculate!K43</f>
        <v>#VALUE!</v>
      </c>
      <c r="K18" s="112" t="e">
        <f>calculate!L43</f>
        <v>#VALUE!</v>
      </c>
      <c r="L18" s="112" t="e">
        <f>calculate!M43</f>
        <v>#VALUE!</v>
      </c>
      <c r="M18" s="139" t="e">
        <f>calculate!N43</f>
        <v>#VALUE!</v>
      </c>
      <c r="P18" s="126"/>
      <c r="Q18" s="126"/>
      <c r="R18" s="126"/>
    </row>
    <row r="19" spans="1:24">
      <c r="A19" s="52" t="s">
        <v>11</v>
      </c>
      <c r="B19" s="138" t="e">
        <f>calculate!C52</f>
        <v>#VALUE!</v>
      </c>
      <c r="C19" s="112" t="e">
        <f>calculate!D52</f>
        <v>#VALUE!</v>
      </c>
      <c r="D19" s="112" t="e">
        <f>calculate!E52</f>
        <v>#VALUE!</v>
      </c>
      <c r="E19" s="112" t="e">
        <f>calculate!F52</f>
        <v>#VALUE!</v>
      </c>
      <c r="F19" s="112" t="e">
        <f>calculate!G52</f>
        <v>#VALUE!</v>
      </c>
      <c r="G19" s="112" t="e">
        <f>calculate!H52</f>
        <v>#VALUE!</v>
      </c>
      <c r="H19" s="112" t="e">
        <f>calculate!I52</f>
        <v>#VALUE!</v>
      </c>
      <c r="I19" s="112" t="e">
        <f>calculate!J52</f>
        <v>#VALUE!</v>
      </c>
      <c r="J19" s="112" t="e">
        <f>calculate!K52</f>
        <v>#VALUE!</v>
      </c>
      <c r="K19" s="112" t="e">
        <f>calculate!L52</f>
        <v>#VALUE!</v>
      </c>
      <c r="L19" s="112" t="e">
        <f>calculate!M52</f>
        <v>#VALUE!</v>
      </c>
      <c r="M19" s="139" t="e">
        <f>calculate!N52</f>
        <v>#VALUE!</v>
      </c>
      <c r="P19" s="126"/>
      <c r="Q19" s="126"/>
      <c r="R19" s="126"/>
    </row>
    <row r="20" spans="1:24">
      <c r="A20" s="52" t="s">
        <v>12</v>
      </c>
      <c r="B20" s="138" t="e">
        <f>calculate!C61</f>
        <v>#VALUE!</v>
      </c>
      <c r="C20" s="112" t="e">
        <f>calculate!D61</f>
        <v>#VALUE!</v>
      </c>
      <c r="D20" s="112" t="e">
        <f>calculate!E61</f>
        <v>#VALUE!</v>
      </c>
      <c r="E20" s="112" t="e">
        <f>calculate!F61</f>
        <v>#VALUE!</v>
      </c>
      <c r="F20" s="112" t="e">
        <f>calculate!G61</f>
        <v>#VALUE!</v>
      </c>
      <c r="G20" s="112" t="e">
        <f>calculate!H61</f>
        <v>#VALUE!</v>
      </c>
      <c r="H20" s="112" t="e">
        <f>calculate!I61</f>
        <v>#VALUE!</v>
      </c>
      <c r="I20" s="112" t="e">
        <f>calculate!J61</f>
        <v>#VALUE!</v>
      </c>
      <c r="J20" s="112" t="e">
        <f>calculate!K61</f>
        <v>#VALUE!</v>
      </c>
      <c r="K20" s="112" t="e">
        <f>calculate!L61</f>
        <v>#VALUE!</v>
      </c>
      <c r="L20" s="112" t="e">
        <f>calculate!M61</f>
        <v>#VALUE!</v>
      </c>
      <c r="M20" s="139" t="e">
        <f>calculate!N61</f>
        <v>#VALUE!</v>
      </c>
      <c r="P20" s="126"/>
      <c r="Q20" s="126"/>
      <c r="R20" s="126"/>
    </row>
    <row r="21" spans="1:24" ht="15" thickBot="1">
      <c r="A21" s="52" t="s">
        <v>13</v>
      </c>
      <c r="B21" s="140" t="e">
        <f>calculate!C70</f>
        <v>#VALUE!</v>
      </c>
      <c r="C21" s="141" t="e">
        <f>calculate!D70</f>
        <v>#VALUE!</v>
      </c>
      <c r="D21" s="141" t="e">
        <f>calculate!E70</f>
        <v>#VALUE!</v>
      </c>
      <c r="E21" s="141" t="e">
        <f>calculate!F70</f>
        <v>#VALUE!</v>
      </c>
      <c r="F21" s="141" t="e">
        <f>calculate!G70</f>
        <v>#VALUE!</v>
      </c>
      <c r="G21" s="141" t="e">
        <f>calculate!H70</f>
        <v>#VALUE!</v>
      </c>
      <c r="H21" s="141" t="e">
        <f>calculate!I70</f>
        <v>#VALUE!</v>
      </c>
      <c r="I21" s="141" t="e">
        <f>calculate!J70</f>
        <v>#VALUE!</v>
      </c>
      <c r="J21" s="141" t="e">
        <f>calculate!K70</f>
        <v>#VALUE!</v>
      </c>
      <c r="K21" s="141" t="e">
        <f>calculate!L70</f>
        <v>#VALUE!</v>
      </c>
      <c r="L21" s="141" t="e">
        <f>calculate!M70</f>
        <v>#VALUE!</v>
      </c>
      <c r="M21" s="142" t="e">
        <f>calculate!N70</f>
        <v>#VALUE!</v>
      </c>
      <c r="P21" s="126"/>
      <c r="Q21" s="126"/>
      <c r="R21" s="126"/>
    </row>
    <row r="22" spans="1:24" ht="15" thickTop="1">
      <c r="B22" s="110"/>
      <c r="C22" s="110"/>
      <c r="D22" s="110"/>
      <c r="E22" s="110"/>
      <c r="F22" s="110"/>
      <c r="G22" s="110"/>
      <c r="H22" s="110"/>
      <c r="I22" s="110"/>
      <c r="P22" s="126"/>
      <c r="Q22" s="126"/>
      <c r="R22" s="126"/>
    </row>
    <row r="23" spans="1:24" ht="15" thickBot="1">
      <c r="A23" s="72" t="s">
        <v>241</v>
      </c>
      <c r="B23" s="111">
        <v>1</v>
      </c>
      <c r="C23" s="111">
        <v>2</v>
      </c>
      <c r="D23" s="111">
        <v>3</v>
      </c>
      <c r="E23" s="111">
        <v>4</v>
      </c>
      <c r="F23" s="111">
        <v>5</v>
      </c>
      <c r="G23" s="111">
        <v>6</v>
      </c>
      <c r="H23" s="111">
        <v>7</v>
      </c>
      <c r="I23" s="111">
        <v>8</v>
      </c>
      <c r="J23" s="6">
        <v>9</v>
      </c>
      <c r="K23" s="6">
        <v>10</v>
      </c>
      <c r="L23" s="6">
        <v>11</v>
      </c>
      <c r="M23" s="6">
        <v>12</v>
      </c>
      <c r="P23" s="126"/>
      <c r="Q23" s="126"/>
      <c r="R23" s="126"/>
    </row>
    <row r="24" spans="1:24" ht="15" thickTop="1">
      <c r="A24" s="143" t="s">
        <v>14</v>
      </c>
      <c r="B24" s="113" t="e">
        <f>calculate!C8</f>
        <v>#VALUE!</v>
      </c>
      <c r="C24" s="113" t="e">
        <f>calculate!D8</f>
        <v>#VALUE!</v>
      </c>
      <c r="D24" s="113" t="e">
        <f>calculate!E8</f>
        <v>#VALUE!</v>
      </c>
      <c r="E24" s="113" t="e">
        <f>calculate!F8</f>
        <v>#VALUE!</v>
      </c>
      <c r="F24" s="113" t="e">
        <f>calculate!G8</f>
        <v>#VALUE!</v>
      </c>
      <c r="G24" s="113" t="e">
        <f>calculate!H8</f>
        <v>#VALUE!</v>
      </c>
      <c r="H24" s="113" t="e">
        <f>calculate!I8</f>
        <v>#VALUE!</v>
      </c>
      <c r="I24" s="113" t="e">
        <f>calculate!J8</f>
        <v>#VALUE!</v>
      </c>
      <c r="J24" s="113" t="e">
        <f>calculate!K8</f>
        <v>#VALUE!</v>
      </c>
      <c r="K24" s="113" t="e">
        <f>calculate!L8</f>
        <v>#VALUE!</v>
      </c>
      <c r="L24" s="113" t="e">
        <f>calculate!M8</f>
        <v>#VALUE!</v>
      </c>
      <c r="M24" s="144" t="e">
        <f>calculate!N8</f>
        <v>#VALUE!</v>
      </c>
      <c r="P24" s="126"/>
      <c r="Q24" s="126"/>
      <c r="R24" s="126"/>
    </row>
    <row r="25" spans="1:24">
      <c r="A25" s="143" t="s">
        <v>15</v>
      </c>
      <c r="B25" s="114" t="e">
        <f>calculate!C17</f>
        <v>#VALUE!</v>
      </c>
      <c r="C25" s="114" t="e">
        <f>calculate!D17</f>
        <v>#VALUE!</v>
      </c>
      <c r="D25" s="114" t="e">
        <f>calculate!E17</f>
        <v>#VALUE!</v>
      </c>
      <c r="E25" s="114" t="e">
        <f>calculate!F17</f>
        <v>#VALUE!</v>
      </c>
      <c r="F25" s="114" t="e">
        <f>calculate!G17</f>
        <v>#VALUE!</v>
      </c>
      <c r="G25" s="114" t="e">
        <f>calculate!H17</f>
        <v>#VALUE!</v>
      </c>
      <c r="H25" s="114" t="e">
        <f>calculate!I17</f>
        <v>#VALUE!</v>
      </c>
      <c r="I25" s="114" t="e">
        <f>calculate!J17</f>
        <v>#VALUE!</v>
      </c>
      <c r="J25" s="114" t="e">
        <f>calculate!K17</f>
        <v>#VALUE!</v>
      </c>
      <c r="K25" s="114" t="e">
        <f>calculate!L17</f>
        <v>#VALUE!</v>
      </c>
      <c r="L25" s="114" t="e">
        <f>calculate!M17</f>
        <v>#VALUE!</v>
      </c>
      <c r="M25" s="145" t="e">
        <f>calculate!N17</f>
        <v>#VALUE!</v>
      </c>
      <c r="P25" s="126"/>
      <c r="Q25" s="126"/>
      <c r="R25" s="126"/>
    </row>
    <row r="26" spans="1:24">
      <c r="A26" s="143" t="s">
        <v>16</v>
      </c>
      <c r="B26" s="114" t="e">
        <f>calculate!C26</f>
        <v>#VALUE!</v>
      </c>
      <c r="C26" s="114" t="e">
        <f>calculate!D26</f>
        <v>#VALUE!</v>
      </c>
      <c r="D26" s="114" t="e">
        <f>calculate!E26</f>
        <v>#VALUE!</v>
      </c>
      <c r="E26" s="114" t="e">
        <f>calculate!F26</f>
        <v>#VALUE!</v>
      </c>
      <c r="F26" s="114" t="e">
        <f>calculate!G26</f>
        <v>#VALUE!</v>
      </c>
      <c r="G26" s="114" t="e">
        <f>calculate!H26</f>
        <v>#VALUE!</v>
      </c>
      <c r="H26" s="114" t="e">
        <f>calculate!I26</f>
        <v>#VALUE!</v>
      </c>
      <c r="I26" s="114" t="e">
        <f>calculate!J26</f>
        <v>#VALUE!</v>
      </c>
      <c r="J26" s="114" t="e">
        <f>calculate!K26</f>
        <v>#VALUE!</v>
      </c>
      <c r="K26" s="114" t="e">
        <f>calculate!L26</f>
        <v>#VALUE!</v>
      </c>
      <c r="L26" s="114" t="e">
        <f>calculate!M26</f>
        <v>#VALUE!</v>
      </c>
      <c r="M26" s="145" t="e">
        <f>calculate!N26</f>
        <v>#VALUE!</v>
      </c>
      <c r="P26" s="126"/>
      <c r="Q26" s="126"/>
      <c r="R26" s="126"/>
    </row>
    <row r="27" spans="1:24">
      <c r="A27" s="143" t="s">
        <v>17</v>
      </c>
      <c r="B27" s="114" t="e">
        <f>calculate!C35</f>
        <v>#VALUE!</v>
      </c>
      <c r="C27" s="114" t="e">
        <f>calculate!D35</f>
        <v>#VALUE!</v>
      </c>
      <c r="D27" s="114" t="e">
        <f>calculate!E35</f>
        <v>#VALUE!</v>
      </c>
      <c r="E27" s="114" t="e">
        <f>calculate!F35</f>
        <v>#VALUE!</v>
      </c>
      <c r="F27" s="114" t="e">
        <f>calculate!G35</f>
        <v>#VALUE!</v>
      </c>
      <c r="G27" s="114" t="e">
        <f>calculate!H35</f>
        <v>#VALUE!</v>
      </c>
      <c r="H27" s="114" t="e">
        <f>calculate!I35</f>
        <v>#VALUE!</v>
      </c>
      <c r="I27" s="114" t="e">
        <f>calculate!J35</f>
        <v>#VALUE!</v>
      </c>
      <c r="J27" s="114" t="e">
        <f>calculate!K35</f>
        <v>#VALUE!</v>
      </c>
      <c r="K27" s="114" t="e">
        <f>calculate!L35</f>
        <v>#VALUE!</v>
      </c>
      <c r="L27" s="114" t="e">
        <f>calculate!M35</f>
        <v>#VALUE!</v>
      </c>
      <c r="M27" s="145" t="e">
        <f>calculate!N35</f>
        <v>#VALUE!</v>
      </c>
      <c r="P27" s="126"/>
      <c r="Q27" s="126"/>
      <c r="R27" s="126"/>
    </row>
    <row r="28" spans="1:24">
      <c r="A28" s="143" t="s">
        <v>18</v>
      </c>
      <c r="B28" s="114" t="e">
        <f>calculate!C44</f>
        <v>#VALUE!</v>
      </c>
      <c r="C28" s="114" t="e">
        <f>calculate!D44</f>
        <v>#VALUE!</v>
      </c>
      <c r="D28" s="114" t="e">
        <f>calculate!E44</f>
        <v>#VALUE!</v>
      </c>
      <c r="E28" s="114" t="e">
        <f>calculate!F44</f>
        <v>#VALUE!</v>
      </c>
      <c r="F28" s="114" t="e">
        <f>calculate!G44</f>
        <v>#VALUE!</v>
      </c>
      <c r="G28" s="114" t="e">
        <f>calculate!H44</f>
        <v>#VALUE!</v>
      </c>
      <c r="H28" s="114" t="e">
        <f>calculate!I44</f>
        <v>#VALUE!</v>
      </c>
      <c r="I28" s="114" t="e">
        <f>calculate!J44</f>
        <v>#VALUE!</v>
      </c>
      <c r="J28" s="114" t="e">
        <f>calculate!K44</f>
        <v>#VALUE!</v>
      </c>
      <c r="K28" s="114" t="e">
        <f>calculate!L44</f>
        <v>#VALUE!</v>
      </c>
      <c r="L28" s="114" t="e">
        <f>calculate!M44</f>
        <v>#VALUE!</v>
      </c>
      <c r="M28" s="118" t="e">
        <f>calculate!N44</f>
        <v>#VALUE!</v>
      </c>
      <c r="P28" s="126"/>
      <c r="Q28" s="126"/>
      <c r="R28" s="126"/>
    </row>
    <row r="29" spans="1:24">
      <c r="A29" s="143" t="s">
        <v>19</v>
      </c>
      <c r="B29" s="114" t="e">
        <f>calculate!C53</f>
        <v>#VALUE!</v>
      </c>
      <c r="C29" s="114" t="e">
        <f>calculate!D53</f>
        <v>#VALUE!</v>
      </c>
      <c r="D29" s="114" t="e">
        <f>calculate!E53</f>
        <v>#VALUE!</v>
      </c>
      <c r="E29" s="114" t="e">
        <f>calculate!F53</f>
        <v>#VALUE!</v>
      </c>
      <c r="F29" s="114" t="e">
        <f>calculate!G53</f>
        <v>#VALUE!</v>
      </c>
      <c r="G29" s="114" t="e">
        <f>calculate!H53</f>
        <v>#VALUE!</v>
      </c>
      <c r="H29" s="114" t="e">
        <f>calculate!I53</f>
        <v>#VALUE!</v>
      </c>
      <c r="I29" s="114" t="e">
        <f>calculate!J53</f>
        <v>#VALUE!</v>
      </c>
      <c r="J29" s="114" t="e">
        <f>calculate!K53</f>
        <v>#VALUE!</v>
      </c>
      <c r="K29" s="114" t="e">
        <f>calculate!L53</f>
        <v>#VALUE!</v>
      </c>
      <c r="L29" s="114" t="e">
        <f>calculate!M53</f>
        <v>#VALUE!</v>
      </c>
      <c r="M29" s="118" t="e">
        <f>calculate!N53</f>
        <v>#VALUE!</v>
      </c>
      <c r="P29" s="126"/>
      <c r="Q29" s="126"/>
      <c r="R29" s="126"/>
    </row>
    <row r="30" spans="1:24">
      <c r="A30" s="143" t="s">
        <v>20</v>
      </c>
      <c r="B30" s="114" t="e">
        <f>calculate!C62</f>
        <v>#VALUE!</v>
      </c>
      <c r="C30" s="114" t="e">
        <f>calculate!D62</f>
        <v>#VALUE!</v>
      </c>
      <c r="D30" s="114" t="e">
        <f>calculate!E62</f>
        <v>#VALUE!</v>
      </c>
      <c r="E30" s="114" t="e">
        <f>calculate!F62</f>
        <v>#VALUE!</v>
      </c>
      <c r="F30" s="114" t="e">
        <f>calculate!G62</f>
        <v>#VALUE!</v>
      </c>
      <c r="G30" s="114" t="e">
        <f>calculate!H62</f>
        <v>#VALUE!</v>
      </c>
      <c r="H30" s="114" t="e">
        <f>calculate!I62</f>
        <v>#VALUE!</v>
      </c>
      <c r="I30" s="114" t="e">
        <f>calculate!J62</f>
        <v>#VALUE!</v>
      </c>
      <c r="J30" s="114" t="e">
        <f>calculate!K62</f>
        <v>#VALUE!</v>
      </c>
      <c r="K30" s="114" t="e">
        <f>calculate!L62</f>
        <v>#VALUE!</v>
      </c>
      <c r="L30" s="114" t="e">
        <f>calculate!M62</f>
        <v>#VALUE!</v>
      </c>
      <c r="M30" s="118" t="e">
        <f>calculate!N62</f>
        <v>#VALUE!</v>
      </c>
    </row>
    <row r="31" spans="1:24" ht="15" thickBot="1">
      <c r="A31" s="73" t="s">
        <v>21</v>
      </c>
      <c r="B31" s="116" t="e">
        <f>calculate!C71</f>
        <v>#VALUE!</v>
      </c>
      <c r="C31" s="115" t="e">
        <f>calculate!D71</f>
        <v>#VALUE!</v>
      </c>
      <c r="D31" s="115" t="e">
        <f>calculate!E71</f>
        <v>#VALUE!</v>
      </c>
      <c r="E31" s="115" t="e">
        <f>calculate!F71</f>
        <v>#VALUE!</v>
      </c>
      <c r="F31" s="115" t="e">
        <f>calculate!G71</f>
        <v>#VALUE!</v>
      </c>
      <c r="G31" s="115" t="e">
        <f>calculate!H71</f>
        <v>#VALUE!</v>
      </c>
      <c r="H31" s="115" t="e">
        <f>calculate!I71</f>
        <v>#VALUE!</v>
      </c>
      <c r="I31" s="115" t="e">
        <f>calculate!J71</f>
        <v>#VALUE!</v>
      </c>
      <c r="J31" s="115" t="e">
        <f>calculate!K71</f>
        <v>#VALUE!</v>
      </c>
      <c r="K31" s="115" t="e">
        <f>calculate!L71</f>
        <v>#VALUE!</v>
      </c>
      <c r="L31" s="115" t="e">
        <f>calculate!M71</f>
        <v>#VALUE!</v>
      </c>
      <c r="M31" s="119" t="e">
        <f>calculate!N71</f>
        <v>#VALUE!</v>
      </c>
    </row>
    <row r="32" spans="1:24" ht="15" thickTop="1"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1:27">
      <c r="A33" s="94" t="s">
        <v>242</v>
      </c>
      <c r="B33" s="94" t="e">
        <f>B4/B24</f>
        <v>#VALUE!</v>
      </c>
      <c r="C33" s="94" t="e">
        <f t="shared" ref="C33:M33" si="0">C4/C24</f>
        <v>#VALUE!</v>
      </c>
      <c r="D33" s="94" t="e">
        <f t="shared" si="0"/>
        <v>#VALUE!</v>
      </c>
      <c r="E33" s="94" t="e">
        <f t="shared" si="0"/>
        <v>#VALUE!</v>
      </c>
      <c r="F33" s="94" t="e">
        <f t="shared" si="0"/>
        <v>#VALUE!</v>
      </c>
      <c r="G33" s="94" t="e">
        <f t="shared" si="0"/>
        <v>#VALUE!</v>
      </c>
      <c r="H33" s="94" t="e">
        <f t="shared" si="0"/>
        <v>#VALUE!</v>
      </c>
      <c r="I33" s="94" t="e">
        <f t="shared" si="0"/>
        <v>#VALUE!</v>
      </c>
      <c r="J33" s="94" t="e">
        <f t="shared" si="0"/>
        <v>#VALUE!</v>
      </c>
      <c r="K33" s="94" t="e">
        <f t="shared" si="0"/>
        <v>#VALUE!</v>
      </c>
      <c r="L33" s="94" t="e">
        <f t="shared" si="0"/>
        <v>#VALUE!</v>
      </c>
      <c r="M33" s="94" t="e">
        <f t="shared" si="0"/>
        <v>#VALUE!</v>
      </c>
      <c r="N33" s="94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7">
      <c r="A34" s="94"/>
      <c r="B34" s="94" t="e">
        <f t="shared" ref="B34:M40" si="1">B5/B25</f>
        <v>#VALUE!</v>
      </c>
      <c r="C34" s="94" t="e">
        <f t="shared" si="1"/>
        <v>#VALUE!</v>
      </c>
      <c r="D34" s="94" t="e">
        <f t="shared" si="1"/>
        <v>#VALUE!</v>
      </c>
      <c r="E34" s="94" t="e">
        <f t="shared" si="1"/>
        <v>#VALUE!</v>
      </c>
      <c r="F34" s="94" t="e">
        <f t="shared" si="1"/>
        <v>#VALUE!</v>
      </c>
      <c r="G34" s="94" t="e">
        <f t="shared" si="1"/>
        <v>#VALUE!</v>
      </c>
      <c r="H34" s="94" t="e">
        <f t="shared" si="1"/>
        <v>#VALUE!</v>
      </c>
      <c r="I34" s="94" t="e">
        <f t="shared" si="1"/>
        <v>#VALUE!</v>
      </c>
      <c r="J34" s="94" t="e">
        <f t="shared" si="1"/>
        <v>#VALUE!</v>
      </c>
      <c r="K34" s="94" t="e">
        <f t="shared" si="1"/>
        <v>#VALUE!</v>
      </c>
      <c r="L34" s="94" t="e">
        <f t="shared" si="1"/>
        <v>#VALUE!</v>
      </c>
      <c r="M34" s="94" t="e">
        <f t="shared" si="1"/>
        <v>#VALUE!</v>
      </c>
      <c r="N34" s="94"/>
      <c r="O34" s="86"/>
      <c r="P34" s="86"/>
      <c r="Q34" s="86"/>
      <c r="R34" s="86"/>
      <c r="S34" s="86"/>
      <c r="T34" s="86"/>
      <c r="U34" s="86"/>
      <c r="V34" s="86"/>
      <c r="W34" s="86"/>
      <c r="X34" s="86"/>
      <c r="Z34" s="106"/>
      <c r="AA34" s="106"/>
    </row>
    <row r="35" spans="1:27">
      <c r="A35" s="94"/>
      <c r="B35" s="94" t="e">
        <f t="shared" si="1"/>
        <v>#VALUE!</v>
      </c>
      <c r="C35" s="94" t="e">
        <f t="shared" si="1"/>
        <v>#VALUE!</v>
      </c>
      <c r="D35" s="94" t="e">
        <f t="shared" si="1"/>
        <v>#VALUE!</v>
      </c>
      <c r="E35" s="94" t="e">
        <f t="shared" si="1"/>
        <v>#VALUE!</v>
      </c>
      <c r="F35" s="94" t="e">
        <f t="shared" si="1"/>
        <v>#VALUE!</v>
      </c>
      <c r="G35" s="94" t="e">
        <f t="shared" si="1"/>
        <v>#VALUE!</v>
      </c>
      <c r="H35" s="94" t="e">
        <f t="shared" si="1"/>
        <v>#VALUE!</v>
      </c>
      <c r="I35" s="94" t="e">
        <f t="shared" si="1"/>
        <v>#VALUE!</v>
      </c>
      <c r="J35" s="94" t="e">
        <f t="shared" si="1"/>
        <v>#VALUE!</v>
      </c>
      <c r="K35" s="94" t="e">
        <f t="shared" si="1"/>
        <v>#VALUE!</v>
      </c>
      <c r="L35" s="94" t="e">
        <f t="shared" si="1"/>
        <v>#VALUE!</v>
      </c>
      <c r="M35" s="94" t="e">
        <f t="shared" si="1"/>
        <v>#VALUE!</v>
      </c>
      <c r="N35" s="94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>
      <c r="A36" s="94"/>
      <c r="B36" s="94" t="e">
        <f t="shared" si="1"/>
        <v>#VALUE!</v>
      </c>
      <c r="C36" s="94" t="e">
        <f t="shared" si="1"/>
        <v>#VALUE!</v>
      </c>
      <c r="D36" s="94" t="e">
        <f t="shared" si="1"/>
        <v>#VALUE!</v>
      </c>
      <c r="E36" s="94" t="e">
        <f t="shared" si="1"/>
        <v>#VALUE!</v>
      </c>
      <c r="F36" s="94" t="e">
        <f t="shared" si="1"/>
        <v>#VALUE!</v>
      </c>
      <c r="G36" s="94" t="e">
        <f t="shared" si="1"/>
        <v>#VALUE!</v>
      </c>
      <c r="H36" s="94" t="e">
        <f t="shared" si="1"/>
        <v>#VALUE!</v>
      </c>
      <c r="I36" s="94" t="e">
        <f t="shared" si="1"/>
        <v>#VALUE!</v>
      </c>
      <c r="J36" s="94" t="e">
        <f t="shared" si="1"/>
        <v>#VALUE!</v>
      </c>
      <c r="K36" s="94" t="e">
        <f t="shared" si="1"/>
        <v>#VALUE!</v>
      </c>
      <c r="L36" s="94" t="e">
        <f t="shared" si="1"/>
        <v>#VALUE!</v>
      </c>
      <c r="M36" s="94" t="e">
        <f t="shared" si="1"/>
        <v>#VALUE!</v>
      </c>
      <c r="N36" s="94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>
      <c r="A37" s="94"/>
      <c r="B37" s="94" t="e">
        <f t="shared" si="1"/>
        <v>#VALUE!</v>
      </c>
      <c r="C37" s="94" t="e">
        <f t="shared" si="1"/>
        <v>#VALUE!</v>
      </c>
      <c r="D37" s="94" t="e">
        <f t="shared" si="1"/>
        <v>#VALUE!</v>
      </c>
      <c r="E37" s="94" t="e">
        <f t="shared" si="1"/>
        <v>#VALUE!</v>
      </c>
      <c r="F37" s="94" t="e">
        <f t="shared" si="1"/>
        <v>#VALUE!</v>
      </c>
      <c r="G37" s="94" t="e">
        <f>G8/B28</f>
        <v>#VALUE!</v>
      </c>
      <c r="H37" s="94" t="e">
        <f t="shared" ref="H37:K40" si="2">H8/C28</f>
        <v>#VALUE!</v>
      </c>
      <c r="I37" s="94" t="e">
        <f t="shared" si="2"/>
        <v>#VALUE!</v>
      </c>
      <c r="J37" s="94" t="e">
        <f t="shared" si="2"/>
        <v>#VALUE!</v>
      </c>
      <c r="K37" s="94" t="e">
        <f t="shared" si="2"/>
        <v>#VALUE!</v>
      </c>
      <c r="L37" s="94" t="e">
        <f t="shared" si="1"/>
        <v>#VALUE!</v>
      </c>
      <c r="M37" s="94" t="e">
        <f t="shared" si="1"/>
        <v>#VALUE!</v>
      </c>
      <c r="N37" s="94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>
      <c r="A38" s="94"/>
      <c r="B38" s="94" t="e">
        <f t="shared" si="1"/>
        <v>#VALUE!</v>
      </c>
      <c r="C38" s="94" t="e">
        <f t="shared" si="1"/>
        <v>#VALUE!</v>
      </c>
      <c r="D38" s="94" t="e">
        <f t="shared" si="1"/>
        <v>#VALUE!</v>
      </c>
      <c r="E38" s="94" t="e">
        <f t="shared" si="1"/>
        <v>#VALUE!</v>
      </c>
      <c r="F38" s="94" t="e">
        <f t="shared" si="1"/>
        <v>#VALUE!</v>
      </c>
      <c r="G38" s="94" t="e">
        <f>G9/B29</f>
        <v>#VALUE!</v>
      </c>
      <c r="H38" s="94" t="e">
        <f t="shared" si="2"/>
        <v>#VALUE!</v>
      </c>
      <c r="I38" s="94" t="e">
        <f t="shared" si="2"/>
        <v>#VALUE!</v>
      </c>
      <c r="J38" s="94" t="e">
        <f t="shared" si="2"/>
        <v>#VALUE!</v>
      </c>
      <c r="K38" s="94" t="e">
        <f t="shared" si="2"/>
        <v>#VALUE!</v>
      </c>
      <c r="L38" s="94" t="e">
        <f t="shared" si="1"/>
        <v>#VALUE!</v>
      </c>
      <c r="M38" s="94" t="e">
        <f t="shared" si="1"/>
        <v>#VALUE!</v>
      </c>
      <c r="N38" s="94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>
      <c r="A39" s="94"/>
      <c r="B39" s="94" t="e">
        <f t="shared" si="1"/>
        <v>#VALUE!</v>
      </c>
      <c r="C39" s="94" t="e">
        <f t="shared" si="1"/>
        <v>#VALUE!</v>
      </c>
      <c r="D39" s="94" t="e">
        <f t="shared" si="1"/>
        <v>#VALUE!</v>
      </c>
      <c r="E39" s="94" t="e">
        <f t="shared" si="1"/>
        <v>#VALUE!</v>
      </c>
      <c r="F39" s="94" t="e">
        <f t="shared" si="1"/>
        <v>#VALUE!</v>
      </c>
      <c r="G39" s="94" t="e">
        <f>G10/B30</f>
        <v>#VALUE!</v>
      </c>
      <c r="H39" s="94" t="e">
        <f t="shared" si="2"/>
        <v>#VALUE!</v>
      </c>
      <c r="I39" s="94" t="e">
        <f t="shared" si="2"/>
        <v>#VALUE!</v>
      </c>
      <c r="J39" s="94" t="e">
        <f t="shared" si="2"/>
        <v>#VALUE!</v>
      </c>
      <c r="K39" s="94" t="e">
        <f t="shared" si="2"/>
        <v>#VALUE!</v>
      </c>
      <c r="L39" s="94" t="e">
        <f t="shared" si="1"/>
        <v>#VALUE!</v>
      </c>
      <c r="M39" s="94" t="e">
        <f t="shared" si="1"/>
        <v>#VALUE!</v>
      </c>
      <c r="N39" s="94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27">
      <c r="A40" s="94"/>
      <c r="B40" s="94" t="e">
        <f t="shared" si="1"/>
        <v>#VALUE!</v>
      </c>
      <c r="C40" s="94" t="e">
        <f t="shared" si="1"/>
        <v>#VALUE!</v>
      </c>
      <c r="D40" s="94" t="e">
        <f t="shared" si="1"/>
        <v>#VALUE!</v>
      </c>
      <c r="E40" s="94" t="e">
        <f t="shared" si="1"/>
        <v>#VALUE!</v>
      </c>
      <c r="F40" s="94" t="e">
        <f t="shared" si="1"/>
        <v>#VALUE!</v>
      </c>
      <c r="G40" s="94" t="e">
        <f>G11/B31</f>
        <v>#VALUE!</v>
      </c>
      <c r="H40" s="94" t="e">
        <f t="shared" si="2"/>
        <v>#VALUE!</v>
      </c>
      <c r="I40" s="94" t="e">
        <f t="shared" si="2"/>
        <v>#VALUE!</v>
      </c>
      <c r="J40" s="94" t="e">
        <f t="shared" si="2"/>
        <v>#VALUE!</v>
      </c>
      <c r="K40" s="94" t="e">
        <f t="shared" si="2"/>
        <v>#VALUE!</v>
      </c>
      <c r="L40" s="94" t="e">
        <f t="shared" si="1"/>
        <v>#VALUE!</v>
      </c>
      <c r="M40" s="94" t="e">
        <f t="shared" si="1"/>
        <v>#VALUE!</v>
      </c>
      <c r="N40" s="94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27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>
      <c r="A42" s="94" t="s">
        <v>243</v>
      </c>
      <c r="B42" s="94" t="e">
        <f>B14/B24</f>
        <v>#VALUE!</v>
      </c>
      <c r="C42" s="94" t="e">
        <f t="shared" ref="C42:M42" si="3">C14/C24</f>
        <v>#VALUE!</v>
      </c>
      <c r="D42" s="94" t="e">
        <f t="shared" si="3"/>
        <v>#VALUE!</v>
      </c>
      <c r="E42" s="94" t="e">
        <f t="shared" si="3"/>
        <v>#VALUE!</v>
      </c>
      <c r="F42" s="94" t="e">
        <f t="shared" si="3"/>
        <v>#VALUE!</v>
      </c>
      <c r="G42" s="94" t="e">
        <f t="shared" si="3"/>
        <v>#VALUE!</v>
      </c>
      <c r="H42" s="94" t="e">
        <f t="shared" si="3"/>
        <v>#VALUE!</v>
      </c>
      <c r="I42" s="94" t="e">
        <f t="shared" si="3"/>
        <v>#VALUE!</v>
      </c>
      <c r="J42" s="94" t="e">
        <f t="shared" si="3"/>
        <v>#VALUE!</v>
      </c>
      <c r="K42" s="94" t="e">
        <f t="shared" si="3"/>
        <v>#VALUE!</v>
      </c>
      <c r="L42" s="94" t="e">
        <f t="shared" si="3"/>
        <v>#VALUE!</v>
      </c>
      <c r="M42" s="94" t="e">
        <f t="shared" si="3"/>
        <v>#VALUE!</v>
      </c>
      <c r="N42" s="94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27">
      <c r="A43" s="94"/>
      <c r="B43" s="94" t="e">
        <f t="shared" ref="B43:M49" si="4">B15/B25</f>
        <v>#VALUE!</v>
      </c>
      <c r="C43" s="94" t="e">
        <f t="shared" si="4"/>
        <v>#VALUE!</v>
      </c>
      <c r="D43" s="94" t="e">
        <f t="shared" si="4"/>
        <v>#VALUE!</v>
      </c>
      <c r="E43" s="94" t="e">
        <f t="shared" si="4"/>
        <v>#VALUE!</v>
      </c>
      <c r="F43" s="94" t="e">
        <f t="shared" si="4"/>
        <v>#VALUE!</v>
      </c>
      <c r="G43" s="94" t="e">
        <f t="shared" si="4"/>
        <v>#VALUE!</v>
      </c>
      <c r="H43" s="94" t="e">
        <f t="shared" si="4"/>
        <v>#VALUE!</v>
      </c>
      <c r="I43" s="94" t="e">
        <f t="shared" si="4"/>
        <v>#VALUE!</v>
      </c>
      <c r="J43" s="94" t="e">
        <f t="shared" si="4"/>
        <v>#VALUE!</v>
      </c>
      <c r="K43" s="94" t="e">
        <f t="shared" si="4"/>
        <v>#VALUE!</v>
      </c>
      <c r="L43" s="94" t="e">
        <f t="shared" si="4"/>
        <v>#VALUE!</v>
      </c>
      <c r="M43" s="94" t="e">
        <f t="shared" si="4"/>
        <v>#VALUE!</v>
      </c>
      <c r="N43" s="94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7">
      <c r="A44" s="94"/>
      <c r="B44" s="94" t="e">
        <f t="shared" si="4"/>
        <v>#VALUE!</v>
      </c>
      <c r="C44" s="94" t="e">
        <f t="shared" si="4"/>
        <v>#VALUE!</v>
      </c>
      <c r="D44" s="94" t="e">
        <f t="shared" si="4"/>
        <v>#VALUE!</v>
      </c>
      <c r="E44" s="94" t="e">
        <f t="shared" si="4"/>
        <v>#VALUE!</v>
      </c>
      <c r="F44" s="94" t="e">
        <f t="shared" si="4"/>
        <v>#VALUE!</v>
      </c>
      <c r="G44" s="94" t="e">
        <f t="shared" si="4"/>
        <v>#VALUE!</v>
      </c>
      <c r="H44" s="94" t="e">
        <f t="shared" si="4"/>
        <v>#VALUE!</v>
      </c>
      <c r="I44" s="94" t="e">
        <f t="shared" si="4"/>
        <v>#VALUE!</v>
      </c>
      <c r="J44" s="94" t="e">
        <f t="shared" si="4"/>
        <v>#VALUE!</v>
      </c>
      <c r="K44" s="94" t="e">
        <f t="shared" si="4"/>
        <v>#VALUE!</v>
      </c>
      <c r="L44" s="94" t="e">
        <f t="shared" si="4"/>
        <v>#VALUE!</v>
      </c>
      <c r="M44" s="94" t="e">
        <f t="shared" si="4"/>
        <v>#VALUE!</v>
      </c>
      <c r="N44" s="94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>
      <c r="A45" s="94"/>
      <c r="B45" s="94" t="e">
        <f t="shared" si="4"/>
        <v>#VALUE!</v>
      </c>
      <c r="C45" s="94" t="e">
        <f t="shared" si="4"/>
        <v>#VALUE!</v>
      </c>
      <c r="D45" s="94" t="e">
        <f t="shared" si="4"/>
        <v>#VALUE!</v>
      </c>
      <c r="E45" s="94" t="e">
        <f t="shared" si="4"/>
        <v>#VALUE!</v>
      </c>
      <c r="F45" s="94" t="e">
        <f t="shared" si="4"/>
        <v>#VALUE!</v>
      </c>
      <c r="G45" s="94" t="e">
        <f t="shared" si="4"/>
        <v>#VALUE!</v>
      </c>
      <c r="H45" s="94" t="e">
        <f t="shared" si="4"/>
        <v>#VALUE!</v>
      </c>
      <c r="I45" s="94" t="e">
        <f t="shared" si="4"/>
        <v>#VALUE!</v>
      </c>
      <c r="J45" s="94" t="e">
        <f t="shared" si="4"/>
        <v>#VALUE!</v>
      </c>
      <c r="K45" s="94" t="e">
        <f t="shared" si="4"/>
        <v>#VALUE!</v>
      </c>
      <c r="L45" s="94" t="e">
        <f t="shared" si="4"/>
        <v>#VALUE!</v>
      </c>
      <c r="M45" s="94" t="e">
        <f t="shared" si="4"/>
        <v>#VALUE!</v>
      </c>
      <c r="N45" s="94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  <row r="46" spans="1:27">
      <c r="A46" s="94"/>
      <c r="B46" s="94" t="e">
        <f t="shared" si="4"/>
        <v>#VALUE!</v>
      </c>
      <c r="C46" s="94" t="e">
        <f t="shared" si="4"/>
        <v>#VALUE!</v>
      </c>
      <c r="D46" s="94" t="e">
        <f t="shared" si="4"/>
        <v>#VALUE!</v>
      </c>
      <c r="E46" s="94" t="e">
        <f t="shared" si="4"/>
        <v>#VALUE!</v>
      </c>
      <c r="F46" s="94" t="e">
        <f t="shared" si="4"/>
        <v>#VALUE!</v>
      </c>
      <c r="G46" s="94" t="e">
        <f t="shared" si="4"/>
        <v>#VALUE!</v>
      </c>
      <c r="H46" s="94" t="e">
        <f t="shared" si="4"/>
        <v>#VALUE!</v>
      </c>
      <c r="I46" s="94" t="e">
        <f t="shared" si="4"/>
        <v>#VALUE!</v>
      </c>
      <c r="J46" s="94" t="e">
        <f t="shared" si="4"/>
        <v>#VALUE!</v>
      </c>
      <c r="K46" s="94" t="e">
        <f t="shared" si="4"/>
        <v>#VALUE!</v>
      </c>
      <c r="L46" s="94" t="e">
        <f t="shared" si="4"/>
        <v>#VALUE!</v>
      </c>
      <c r="M46" s="94" t="e">
        <f t="shared" si="4"/>
        <v>#VALUE!</v>
      </c>
      <c r="N46" s="94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27">
      <c r="A47" s="94"/>
      <c r="B47" s="94" t="e">
        <f t="shared" si="4"/>
        <v>#VALUE!</v>
      </c>
      <c r="C47" s="94" t="e">
        <f t="shared" si="4"/>
        <v>#VALUE!</v>
      </c>
      <c r="D47" s="94" t="e">
        <f t="shared" si="4"/>
        <v>#VALUE!</v>
      </c>
      <c r="E47" s="94" t="e">
        <f t="shared" si="4"/>
        <v>#VALUE!</v>
      </c>
      <c r="F47" s="94" t="e">
        <f t="shared" si="4"/>
        <v>#VALUE!</v>
      </c>
      <c r="G47" s="94" t="e">
        <f t="shared" si="4"/>
        <v>#VALUE!</v>
      </c>
      <c r="H47" s="94" t="e">
        <f t="shared" si="4"/>
        <v>#VALUE!</v>
      </c>
      <c r="I47" s="94" t="e">
        <f t="shared" si="4"/>
        <v>#VALUE!</v>
      </c>
      <c r="J47" s="94" t="e">
        <f t="shared" si="4"/>
        <v>#VALUE!</v>
      </c>
      <c r="K47" s="94" t="e">
        <f t="shared" si="4"/>
        <v>#VALUE!</v>
      </c>
      <c r="L47" s="94" t="e">
        <f t="shared" si="4"/>
        <v>#VALUE!</v>
      </c>
      <c r="M47" s="94" t="e">
        <f t="shared" si="4"/>
        <v>#VALUE!</v>
      </c>
      <c r="N47" s="94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>
      <c r="A48" s="94"/>
      <c r="B48" s="94" t="e">
        <f t="shared" si="4"/>
        <v>#VALUE!</v>
      </c>
      <c r="C48" s="94" t="e">
        <f t="shared" si="4"/>
        <v>#VALUE!</v>
      </c>
      <c r="D48" s="94" t="e">
        <f t="shared" si="4"/>
        <v>#VALUE!</v>
      </c>
      <c r="E48" s="94" t="e">
        <f t="shared" si="4"/>
        <v>#VALUE!</v>
      </c>
      <c r="F48" s="94" t="e">
        <f t="shared" si="4"/>
        <v>#VALUE!</v>
      </c>
      <c r="G48" s="94" t="e">
        <f t="shared" si="4"/>
        <v>#VALUE!</v>
      </c>
      <c r="H48" s="94" t="e">
        <f t="shared" si="4"/>
        <v>#VALUE!</v>
      </c>
      <c r="I48" s="94" t="e">
        <f t="shared" si="4"/>
        <v>#VALUE!</v>
      </c>
      <c r="J48" s="94" t="e">
        <f t="shared" si="4"/>
        <v>#VALUE!</v>
      </c>
      <c r="K48" s="94" t="e">
        <f t="shared" si="4"/>
        <v>#VALUE!</v>
      </c>
      <c r="L48" s="94" t="e">
        <f t="shared" si="4"/>
        <v>#VALUE!</v>
      </c>
      <c r="M48" s="94" t="e">
        <f t="shared" si="4"/>
        <v>#VALUE!</v>
      </c>
      <c r="N48" s="94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27">
      <c r="A49" s="94"/>
      <c r="B49" s="94" t="e">
        <f t="shared" si="4"/>
        <v>#VALUE!</v>
      </c>
      <c r="C49" s="94" t="e">
        <f t="shared" si="4"/>
        <v>#VALUE!</v>
      </c>
      <c r="D49" s="94" t="e">
        <f t="shared" si="4"/>
        <v>#VALUE!</v>
      </c>
      <c r="E49" s="94" t="e">
        <f t="shared" si="4"/>
        <v>#VALUE!</v>
      </c>
      <c r="F49" s="94" t="e">
        <f t="shared" si="4"/>
        <v>#VALUE!</v>
      </c>
      <c r="G49" s="94" t="e">
        <f t="shared" si="4"/>
        <v>#VALUE!</v>
      </c>
      <c r="H49" s="94" t="e">
        <f t="shared" si="4"/>
        <v>#VALUE!</v>
      </c>
      <c r="I49" s="94" t="e">
        <f t="shared" si="4"/>
        <v>#VALUE!</v>
      </c>
      <c r="J49" s="94" t="e">
        <f t="shared" si="4"/>
        <v>#VALUE!</v>
      </c>
      <c r="K49" s="94" t="e">
        <f t="shared" si="4"/>
        <v>#VALUE!</v>
      </c>
      <c r="L49" s="94" t="e">
        <f t="shared" si="4"/>
        <v>#VALUE!</v>
      </c>
      <c r="M49" s="94" t="e">
        <f t="shared" si="4"/>
        <v>#VALUE!</v>
      </c>
      <c r="N49" s="94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27">
      <c r="A50" s="94"/>
      <c r="B50" s="94"/>
      <c r="C50" s="123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27" ht="15">
      <c r="A51" s="94"/>
      <c r="B51" s="94" t="s">
        <v>67</v>
      </c>
      <c r="C51" s="123" t="s">
        <v>68</v>
      </c>
      <c r="D51" s="94" t="s">
        <v>124</v>
      </c>
      <c r="E51" s="94" t="s">
        <v>69</v>
      </c>
      <c r="F51" s="94" t="s">
        <v>125</v>
      </c>
      <c r="G51" s="94"/>
      <c r="H51" s="94"/>
      <c r="I51" s="94"/>
      <c r="J51" s="94"/>
      <c r="K51" s="94"/>
      <c r="L51" s="94"/>
      <c r="M51" s="94"/>
      <c r="N51" s="94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  <row r="52" spans="1:27">
      <c r="A52" s="94" t="s">
        <v>64</v>
      </c>
      <c r="B52" s="152" t="e">
        <f>AVERAGE(B4:B7)</f>
        <v>#VALUE!</v>
      </c>
      <c r="C52" s="152" t="e">
        <f>AVERAGE(C4:C7)</f>
        <v>#VALUE!</v>
      </c>
      <c r="D52" s="152" t="e">
        <f>AVERAGE(D4:D7)</f>
        <v>#VALUE!</v>
      </c>
      <c r="E52" s="152" t="e">
        <f>AVERAGE(E4:E7)</f>
        <v>#VALUE!</v>
      </c>
      <c r="F52" s="152" t="e">
        <f>AVERAGE(F4:F7)</f>
        <v>#VALUE!</v>
      </c>
      <c r="G52" s="152"/>
      <c r="H52" s="152"/>
      <c r="I52" s="152"/>
      <c r="J52" s="152"/>
      <c r="K52" s="152"/>
      <c r="L52" s="152"/>
      <c r="M52" s="152"/>
      <c r="N52" s="94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</row>
    <row r="53" spans="1:27">
      <c r="A53" s="94" t="s">
        <v>63</v>
      </c>
      <c r="B53" s="152" t="e">
        <f>STDEV(B4:B7)</f>
        <v>#VALUE!</v>
      </c>
      <c r="C53" s="152" t="e">
        <f>STDEV(C4:C7)</f>
        <v>#VALUE!</v>
      </c>
      <c r="D53" s="152" t="e">
        <f>STDEV(D4:D7)</f>
        <v>#VALUE!</v>
      </c>
      <c r="E53" s="152" t="e">
        <f>STDEV(E4:E7)</f>
        <v>#VALUE!</v>
      </c>
      <c r="F53" s="152" t="e">
        <f>STDEV(F4:F7)</f>
        <v>#VALUE!</v>
      </c>
      <c r="G53" s="152"/>
      <c r="H53" s="152"/>
      <c r="I53" s="152"/>
      <c r="J53" s="152"/>
      <c r="K53" s="152"/>
      <c r="L53" s="152"/>
      <c r="M53" s="152"/>
      <c r="N53" s="94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</row>
    <row r="54" spans="1:27">
      <c r="A54" s="94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94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</row>
    <row r="55" spans="1:27">
      <c r="A55" s="94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94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1:27">
      <c r="A56" s="94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94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27">
      <c r="A57" s="94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94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27">
      <c r="A58" s="94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94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27">
      <c r="A59" s="94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94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27">
      <c r="A60" s="94"/>
      <c r="B60" s="94"/>
      <c r="C60" s="123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27">
      <c r="A61" s="94"/>
      <c r="B61" s="94"/>
      <c r="C61" s="123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</row>
    <row r="62" spans="1:27">
      <c r="A62" s="94" t="s">
        <v>64</v>
      </c>
      <c r="B62" s="154" t="e">
        <f>AVERAGE(B14:B17)</f>
        <v>#VALUE!</v>
      </c>
      <c r="C62" s="154" t="e">
        <f>AVERAGE(C14:C17)</f>
        <v>#VALUE!</v>
      </c>
      <c r="D62" s="154" t="e">
        <f>AVERAGE(D14:D17)</f>
        <v>#VALUE!</v>
      </c>
      <c r="E62" s="154" t="e">
        <f>AVERAGE(E14:E17)</f>
        <v>#VALUE!</v>
      </c>
      <c r="F62" s="154" t="e">
        <f>AVERAGE(F14:F17)</f>
        <v>#VALUE!</v>
      </c>
      <c r="G62" s="154"/>
      <c r="H62" s="154"/>
      <c r="I62" s="154"/>
      <c r="J62" s="154"/>
      <c r="K62" s="154"/>
      <c r="L62" s="154"/>
      <c r="M62" s="154"/>
      <c r="N62" s="94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</row>
    <row r="63" spans="1:27">
      <c r="A63" s="94" t="s">
        <v>63</v>
      </c>
      <c r="B63" s="154" t="e">
        <f>STDEV(B14:B17)</f>
        <v>#VALUE!</v>
      </c>
      <c r="C63" s="154" t="e">
        <f>STDEV(C14:C17)</f>
        <v>#VALUE!</v>
      </c>
      <c r="D63" s="154" t="e">
        <f>STDEV(D14:D17)</f>
        <v>#VALUE!</v>
      </c>
      <c r="E63" s="154" t="e">
        <f>STDEV(E14:E17)</f>
        <v>#VALUE!</v>
      </c>
      <c r="F63" s="154" t="e">
        <f>STDEV(F14:F17)</f>
        <v>#VALUE!</v>
      </c>
      <c r="G63" s="154"/>
      <c r="H63" s="154"/>
      <c r="I63" s="154"/>
      <c r="J63" s="154"/>
      <c r="K63" s="154"/>
      <c r="L63" s="154"/>
      <c r="M63" s="154"/>
      <c r="N63" s="94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</row>
    <row r="64" spans="1:27">
      <c r="A64" s="9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94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</row>
    <row r="65" spans="1:27">
      <c r="A65" s="9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94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:27">
      <c r="A66" s="9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94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>
      <c r="A67" s="9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94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</row>
    <row r="68" spans="1:27">
      <c r="A68" s="9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94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</row>
    <row r="69" spans="1:27">
      <c r="A69" s="9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94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27">
      <c r="A70" s="94"/>
      <c r="B70" s="94"/>
      <c r="C70" s="12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:27">
      <c r="A71" s="94"/>
      <c r="B71" s="94"/>
      <c r="C71" s="123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</row>
    <row r="72" spans="1:27">
      <c r="A72" s="94" t="s">
        <v>64</v>
      </c>
      <c r="B72" s="155" t="e">
        <f>AVERAGE(B24:B27)</f>
        <v>#VALUE!</v>
      </c>
      <c r="C72" s="155" t="e">
        <f>AVERAGE(C24:C27)</f>
        <v>#VALUE!</v>
      </c>
      <c r="D72" s="155" t="e">
        <f>AVERAGE(D24:D27)</f>
        <v>#VALUE!</v>
      </c>
      <c r="E72" s="155" t="e">
        <f>AVERAGE(E24:E27)</f>
        <v>#VALUE!</v>
      </c>
      <c r="F72" s="155" t="e">
        <f>AVERAGE(F24:F27)</f>
        <v>#VALUE!</v>
      </c>
      <c r="G72" s="155"/>
      <c r="H72" s="155"/>
      <c r="I72" s="155"/>
      <c r="J72" s="155"/>
      <c r="K72" s="155"/>
      <c r="L72" s="155"/>
      <c r="M72" s="155"/>
      <c r="N72" s="94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</row>
    <row r="73" spans="1:27">
      <c r="A73" s="94" t="s">
        <v>63</v>
      </c>
      <c r="B73" s="155" t="e">
        <f>STDEV(B24:B27)</f>
        <v>#VALUE!</v>
      </c>
      <c r="C73" s="155" t="e">
        <f>STDEV(C24:C27)</f>
        <v>#VALUE!</v>
      </c>
      <c r="D73" s="155" t="e">
        <f>STDEV(D24:D27)</f>
        <v>#VALUE!</v>
      </c>
      <c r="E73" s="155" t="e">
        <f>STDEV(E24:E27)</f>
        <v>#VALUE!</v>
      </c>
      <c r="F73" s="155" t="e">
        <f>STDEV(F24:F27)</f>
        <v>#VALUE!</v>
      </c>
      <c r="G73" s="155"/>
      <c r="H73" s="155"/>
      <c r="I73" s="155"/>
      <c r="J73" s="155"/>
      <c r="K73" s="155"/>
      <c r="L73" s="155"/>
      <c r="M73" s="155"/>
      <c r="N73" s="94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</row>
    <row r="74" spans="1:27">
      <c r="A74" s="94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94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</row>
    <row r="75" spans="1:27">
      <c r="A75" s="94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94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</row>
    <row r="76" spans="1:27">
      <c r="A76" s="94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94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</row>
    <row r="77" spans="1:27">
      <c r="A77" s="94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94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</row>
    <row r="78" spans="1:27">
      <c r="A78" s="94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94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</row>
    <row r="79" spans="1:27">
      <c r="A79" s="94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94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</row>
    <row r="80" spans="1:27">
      <c r="A80" s="94"/>
      <c r="B80" s="94"/>
      <c r="C80" s="12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</row>
    <row r="81" spans="1:27">
      <c r="A81" s="94" t="s">
        <v>64</v>
      </c>
      <c r="B81" s="153" t="e">
        <f>AVERAGE(B33:B36)</f>
        <v>#VALUE!</v>
      </c>
      <c r="C81" s="153" t="e">
        <f>AVERAGE(C33:C36)</f>
        <v>#VALUE!</v>
      </c>
      <c r="D81" s="153" t="e">
        <f>AVERAGE(D33:D36)</f>
        <v>#VALUE!</v>
      </c>
      <c r="E81" s="153" t="e">
        <f>AVERAGE(E33:E36)</f>
        <v>#VALUE!</v>
      </c>
      <c r="F81" s="153" t="e">
        <f>AVERAGE(F33:F36)</f>
        <v>#VALUE!</v>
      </c>
      <c r="G81" s="153"/>
      <c r="H81" s="153"/>
      <c r="I81" s="153"/>
      <c r="J81" s="153"/>
      <c r="K81" s="153"/>
      <c r="L81" s="153"/>
      <c r="M81" s="153"/>
      <c r="N81" s="94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</row>
    <row r="82" spans="1:27">
      <c r="A82" s="94" t="s">
        <v>63</v>
      </c>
      <c r="B82" s="153" t="e">
        <f>STDEV(B33:B36)</f>
        <v>#VALUE!</v>
      </c>
      <c r="C82" s="153" t="e">
        <f>STDEV(C33:C36)</f>
        <v>#VALUE!</v>
      </c>
      <c r="D82" s="153" t="e">
        <f>STDEV(D33:D36)</f>
        <v>#VALUE!</v>
      </c>
      <c r="E82" s="153" t="e">
        <f>STDEV(E33:E36)</f>
        <v>#VALUE!</v>
      </c>
      <c r="F82" s="153" t="e">
        <f>STDEV(F33:F36)</f>
        <v>#VALUE!</v>
      </c>
      <c r="G82" s="153"/>
      <c r="H82" s="153"/>
      <c r="I82" s="153"/>
      <c r="J82" s="153"/>
      <c r="K82" s="153"/>
      <c r="L82" s="153"/>
      <c r="M82" s="153"/>
      <c r="N82" s="94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</row>
    <row r="83" spans="1:27">
      <c r="A83" s="94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94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</row>
    <row r="84" spans="1:27">
      <c r="A84" s="94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94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</row>
    <row r="85" spans="1:27">
      <c r="A85" s="94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94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</row>
    <row r="86" spans="1:27">
      <c r="A86" s="94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94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</row>
    <row r="87" spans="1:27">
      <c r="A87" s="94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94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</row>
    <row r="88" spans="1:27">
      <c r="A88" s="94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94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</row>
    <row r="89" spans="1:27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</row>
    <row r="90" spans="1:27">
      <c r="A90" s="94" t="s">
        <v>64</v>
      </c>
      <c r="B90" s="156" t="e">
        <f>AVERAGE(B42:B45)</f>
        <v>#VALUE!</v>
      </c>
      <c r="C90" s="156" t="e">
        <f>AVERAGE(C42:C45)</f>
        <v>#VALUE!</v>
      </c>
      <c r="D90" s="156" t="e">
        <f>AVERAGE(D42:D45)</f>
        <v>#VALUE!</v>
      </c>
      <c r="E90" s="156" t="e">
        <f>AVERAGE(E42:E45)</f>
        <v>#VALUE!</v>
      </c>
      <c r="F90" s="156" t="e">
        <f>AVERAGE(F42:F45)</f>
        <v>#VALUE!</v>
      </c>
      <c r="G90" s="156"/>
      <c r="H90" s="156"/>
      <c r="I90" s="156"/>
      <c r="J90" s="156"/>
      <c r="K90" s="156"/>
      <c r="L90" s="156"/>
      <c r="M90" s="156"/>
      <c r="N90" s="94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</row>
    <row r="91" spans="1:27">
      <c r="A91" s="94" t="s">
        <v>63</v>
      </c>
      <c r="B91" s="156" t="e">
        <f>STDEV(B42:B45)</f>
        <v>#VALUE!</v>
      </c>
      <c r="C91" s="156" t="e">
        <f>STDEV(C42:C45)</f>
        <v>#VALUE!</v>
      </c>
      <c r="D91" s="156" t="e">
        <f>STDEV(D42:D45)</f>
        <v>#VALUE!</v>
      </c>
      <c r="E91" s="156" t="e">
        <f>STDEV(E42:E45)</f>
        <v>#VALUE!</v>
      </c>
      <c r="F91" s="156" t="e">
        <f>STDEV(F42:F45)</f>
        <v>#VALUE!</v>
      </c>
      <c r="G91" s="156"/>
      <c r="H91" s="156"/>
      <c r="I91" s="156"/>
      <c r="J91" s="156"/>
      <c r="K91" s="156"/>
      <c r="L91" s="156"/>
      <c r="M91" s="156"/>
      <c r="N91" s="94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 spans="1:27">
      <c r="A92" s="94" t="s">
        <v>134</v>
      </c>
      <c r="B92" s="156" t="e">
        <f>B90/$B$90</f>
        <v>#VALUE!</v>
      </c>
      <c r="C92" s="156" t="e">
        <f>C90/$B$90</f>
        <v>#VALUE!</v>
      </c>
      <c r="D92" s="156" t="str">
        <f>C51</f>
        <v>ddw</v>
      </c>
      <c r="E92" s="156" t="e">
        <f>E90/$B$90</f>
        <v>#VALUE!</v>
      </c>
      <c r="F92" s="156" t="str">
        <f>E51</f>
        <v>DMSO</v>
      </c>
      <c r="G92" s="156"/>
      <c r="H92" s="156"/>
      <c r="I92" s="156"/>
      <c r="J92" s="156"/>
      <c r="K92" s="156"/>
      <c r="L92" s="156"/>
      <c r="M92" s="156"/>
      <c r="N92" s="94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</row>
    <row r="93" spans="1:27">
      <c r="A93" s="94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94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</row>
    <row r="94" spans="1:27">
      <c r="A94" s="94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94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</row>
    <row r="95" spans="1:27">
      <c r="A95" s="94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94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</row>
    <row r="96" spans="1:27">
      <c r="A96" s="94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94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</row>
    <row r="97" spans="1:27">
      <c r="A97" s="94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94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</row>
    <row r="98" spans="1:27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 ht="45">
      <c r="A99" s="172" t="s">
        <v>248</v>
      </c>
      <c r="B99" s="163">
        <v>0</v>
      </c>
      <c r="C99" s="164">
        <v>0</v>
      </c>
      <c r="D99" s="173" t="e">
        <f>(1-(D81-B81)/(C81-B81))*100</f>
        <v>#VALUE!</v>
      </c>
      <c r="E99" s="164">
        <v>0</v>
      </c>
      <c r="F99" s="173" t="e">
        <f>(1-(F81-B81)/(E81-B81))*100</f>
        <v>#VALUE!</v>
      </c>
      <c r="G99" s="164"/>
      <c r="H99" s="164"/>
      <c r="I99" s="164"/>
      <c r="J99" s="164"/>
      <c r="K99" s="164"/>
      <c r="L99" s="164"/>
      <c r="M99" s="165"/>
      <c r="N99" s="94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</row>
    <row r="100" spans="1:27">
      <c r="A100" s="94"/>
      <c r="B100" s="16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167"/>
      <c r="N100" s="94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</row>
    <row r="101" spans="1:27">
      <c r="A101" s="94"/>
      <c r="B101" s="166"/>
      <c r="C101" s="123"/>
      <c r="D101" s="94"/>
      <c r="E101" s="94"/>
      <c r="F101" s="94"/>
      <c r="G101" s="94"/>
      <c r="H101" s="94"/>
      <c r="I101" s="94"/>
      <c r="J101" s="94"/>
      <c r="K101" s="94"/>
      <c r="L101" s="94"/>
      <c r="M101" s="167"/>
      <c r="N101" s="94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</row>
    <row r="102" spans="1:27">
      <c r="A102" s="94"/>
      <c r="B102" s="166"/>
      <c r="C102" s="123"/>
      <c r="D102" s="94"/>
      <c r="E102" s="94"/>
      <c r="F102" s="94"/>
      <c r="G102" s="94"/>
      <c r="H102" s="94"/>
      <c r="I102" s="94"/>
      <c r="J102" s="94"/>
      <c r="K102" s="94"/>
      <c r="L102" s="94"/>
      <c r="M102" s="167"/>
      <c r="N102" s="94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</row>
    <row r="103" spans="1:27">
      <c r="A103" s="172"/>
      <c r="B103" s="21"/>
      <c r="C103" s="124"/>
      <c r="D103" s="162"/>
      <c r="E103" s="94"/>
      <c r="F103" s="162"/>
      <c r="G103" s="124"/>
      <c r="H103" s="22"/>
      <c r="I103" s="22"/>
      <c r="J103" s="22"/>
      <c r="K103" s="22"/>
      <c r="L103" s="22"/>
      <c r="M103" s="167"/>
      <c r="N103" s="94"/>
      <c r="O103" s="86"/>
      <c r="P103" s="86"/>
      <c r="Q103" s="86"/>
      <c r="R103" s="86"/>
      <c r="S103" s="86"/>
      <c r="T103" s="86"/>
      <c r="U103" s="86"/>
    </row>
    <row r="104" spans="1:27">
      <c r="A104" s="94"/>
      <c r="B104" s="166"/>
      <c r="C104" s="123"/>
      <c r="D104" s="94"/>
      <c r="E104" s="94"/>
      <c r="F104" s="94"/>
      <c r="G104" s="94"/>
      <c r="H104" s="94"/>
      <c r="I104" s="94"/>
      <c r="J104" s="94"/>
      <c r="K104" s="94"/>
      <c r="L104" s="94"/>
      <c r="M104" s="167"/>
      <c r="N104" s="94"/>
      <c r="O104" s="86"/>
      <c r="P104" s="94"/>
      <c r="Q104" s="86"/>
      <c r="R104" s="86"/>
      <c r="S104" s="86"/>
      <c r="T104" s="86"/>
      <c r="U104" s="86"/>
    </row>
    <row r="105" spans="1:27">
      <c r="A105" s="86"/>
      <c r="B105" s="166"/>
      <c r="C105" s="124"/>
      <c r="D105" s="94"/>
      <c r="E105" s="124"/>
      <c r="F105" s="124"/>
      <c r="G105" s="124"/>
      <c r="H105" s="124"/>
      <c r="I105" s="128"/>
      <c r="J105" s="128"/>
      <c r="K105" s="128"/>
      <c r="L105" s="128"/>
      <c r="M105" s="167"/>
      <c r="N105" s="125"/>
      <c r="O105" s="86"/>
      <c r="P105" s="125"/>
      <c r="Q105" s="86"/>
      <c r="R105" s="86"/>
      <c r="S105" s="86"/>
      <c r="T105" s="86"/>
      <c r="U105" s="86"/>
    </row>
    <row r="106" spans="1:27">
      <c r="A106" s="86"/>
      <c r="B106" s="168"/>
      <c r="C106" s="169"/>
      <c r="D106" s="169"/>
      <c r="E106" s="169"/>
      <c r="F106" s="169"/>
      <c r="G106" s="169"/>
      <c r="H106" s="169"/>
      <c r="I106" s="170"/>
      <c r="J106" s="170"/>
      <c r="K106" s="170"/>
      <c r="L106" s="170"/>
      <c r="M106" s="171"/>
      <c r="N106" s="117"/>
      <c r="O106" s="86"/>
      <c r="P106" s="117"/>
      <c r="Q106" s="86"/>
      <c r="R106" s="86"/>
      <c r="S106" s="86"/>
      <c r="T106" s="86"/>
      <c r="U106" s="86"/>
    </row>
    <row r="107" spans="1:27">
      <c r="A107" s="86"/>
      <c r="B107" s="94"/>
      <c r="C107" s="117"/>
      <c r="D107" s="117"/>
      <c r="E107" s="117"/>
      <c r="F107" s="117"/>
      <c r="G107" s="117"/>
      <c r="H107" s="117"/>
      <c r="I107" s="129"/>
      <c r="J107" s="129"/>
      <c r="K107" s="129"/>
      <c r="L107" s="129"/>
      <c r="M107" s="86"/>
      <c r="N107" s="122"/>
      <c r="O107" s="86"/>
      <c r="P107" s="86"/>
      <c r="Q107" s="86"/>
      <c r="R107" s="86"/>
      <c r="S107" s="86"/>
      <c r="T107" s="86"/>
      <c r="U107" s="86"/>
    </row>
    <row r="108" spans="1:27">
      <c r="A108" s="172"/>
      <c r="B108" s="94"/>
      <c r="C108" s="94"/>
      <c r="D108" s="162"/>
      <c r="E108" s="94"/>
      <c r="F108" s="162"/>
      <c r="G108" s="94"/>
      <c r="H108" s="94"/>
      <c r="I108" s="94"/>
      <c r="J108" s="94"/>
      <c r="K108" s="94"/>
      <c r="L108" s="94"/>
      <c r="M108" s="94"/>
      <c r="N108" s="117"/>
      <c r="O108" s="86"/>
      <c r="P108" s="86"/>
      <c r="Q108" s="86"/>
      <c r="R108" s="86"/>
      <c r="S108" s="86"/>
      <c r="T108" s="86"/>
      <c r="U108" s="86"/>
    </row>
    <row r="109" spans="1:27">
      <c r="A109" s="317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117"/>
      <c r="O109" s="86"/>
      <c r="P109" s="86"/>
      <c r="Q109" s="86"/>
      <c r="R109" s="86"/>
      <c r="S109" s="86"/>
      <c r="T109" s="86"/>
      <c r="U109" s="86"/>
    </row>
    <row r="110" spans="1:27">
      <c r="A110" s="317"/>
      <c r="B110" s="94"/>
      <c r="C110" s="12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86"/>
      <c r="P110" s="94"/>
      <c r="Q110" s="86"/>
      <c r="R110" s="86"/>
      <c r="S110" s="86"/>
      <c r="T110" s="86"/>
      <c r="U110" s="86"/>
    </row>
    <row r="111" spans="1:27">
      <c r="A111" s="317"/>
      <c r="B111" s="94"/>
      <c r="C111" s="12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86"/>
      <c r="P111" s="94"/>
      <c r="Q111" s="86"/>
      <c r="R111" s="86"/>
      <c r="S111" s="86"/>
      <c r="T111" s="86"/>
      <c r="U111" s="86"/>
    </row>
    <row r="112" spans="1:27">
      <c r="A112" s="172"/>
      <c r="B112" s="22"/>
      <c r="C112" s="22"/>
      <c r="D112" s="22"/>
      <c r="E112" s="22"/>
      <c r="F112" s="22"/>
      <c r="G112" s="124"/>
      <c r="H112" s="94"/>
      <c r="I112" s="124"/>
      <c r="J112" s="162"/>
      <c r="K112" s="94"/>
      <c r="L112" s="162"/>
      <c r="M112" s="94"/>
      <c r="N112" s="125"/>
      <c r="P112" s="125"/>
      <c r="Q112" s="86"/>
      <c r="R112" s="117"/>
      <c r="S112" s="117"/>
      <c r="T112" s="86"/>
      <c r="U112" s="86"/>
    </row>
    <row r="113" spans="1:21">
      <c r="A113" s="86"/>
      <c r="B113" s="94"/>
      <c r="C113" s="12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117"/>
      <c r="O113" s="117"/>
      <c r="P113" s="117"/>
      <c r="Q113" s="86"/>
      <c r="R113" s="117"/>
      <c r="S113" s="117"/>
      <c r="T113" s="86"/>
      <c r="U113" s="86"/>
    </row>
    <row r="114" spans="1:21">
      <c r="A114" s="86"/>
      <c r="B114" s="94"/>
      <c r="C114" s="124"/>
      <c r="D114" s="94"/>
      <c r="E114" s="124"/>
      <c r="F114" s="124"/>
      <c r="G114" s="124"/>
      <c r="H114" s="124"/>
      <c r="I114" s="128"/>
      <c r="J114" s="128"/>
      <c r="K114" s="128"/>
      <c r="L114" s="128"/>
      <c r="M114" s="94"/>
      <c r="N114" s="122"/>
      <c r="O114" s="86"/>
      <c r="P114" s="86"/>
      <c r="Q114" s="86"/>
      <c r="R114" s="86"/>
      <c r="S114" s="86"/>
      <c r="T114" s="86"/>
      <c r="U114" s="86"/>
    </row>
    <row r="115" spans="1:21">
      <c r="A115" s="86"/>
      <c r="B115" s="94"/>
      <c r="C115" s="124"/>
      <c r="D115" s="124"/>
      <c r="E115" s="124"/>
      <c r="F115" s="124"/>
      <c r="G115" s="124"/>
      <c r="H115" s="124"/>
      <c r="I115" s="128"/>
      <c r="J115" s="128"/>
      <c r="K115" s="128"/>
      <c r="L115" s="128"/>
      <c r="M115" s="94"/>
      <c r="N115" s="117"/>
      <c r="O115" s="86"/>
      <c r="P115" s="86"/>
      <c r="Q115" s="86"/>
      <c r="R115" s="86"/>
      <c r="S115" s="86"/>
      <c r="T115" s="86"/>
      <c r="U115" s="86"/>
    </row>
    <row r="116" spans="1:21">
      <c r="A116" s="86"/>
      <c r="B116" s="162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17"/>
      <c r="O116" s="86"/>
      <c r="P116" s="86"/>
      <c r="Q116" s="86"/>
      <c r="R116" s="86"/>
      <c r="S116" s="86"/>
      <c r="T116" s="86"/>
      <c r="U116" s="86"/>
    </row>
    <row r="117" spans="1:21">
      <c r="A117" s="86"/>
      <c r="B117" s="94"/>
      <c r="C117" s="124"/>
      <c r="D117" s="117"/>
      <c r="E117" s="117"/>
      <c r="F117" s="117"/>
      <c r="G117" s="124"/>
      <c r="H117" s="117"/>
      <c r="I117" s="129"/>
      <c r="J117" s="129"/>
      <c r="K117" s="129"/>
      <c r="L117" s="129"/>
      <c r="M117" s="86"/>
      <c r="N117" s="94"/>
      <c r="O117" s="86"/>
      <c r="P117" s="94"/>
      <c r="Q117" s="86"/>
      <c r="R117" s="86"/>
      <c r="S117" s="86"/>
      <c r="T117" s="86"/>
      <c r="U117" s="86"/>
    </row>
    <row r="118" spans="1:21">
      <c r="A118" s="458"/>
      <c r="B118" s="162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5"/>
      <c r="O118" s="117"/>
      <c r="P118" s="125"/>
      <c r="Q118" s="86"/>
      <c r="R118" s="86"/>
      <c r="S118" s="86"/>
      <c r="T118" s="86"/>
      <c r="U118" s="86"/>
    </row>
    <row r="119" spans="1:21">
      <c r="A119" s="458"/>
      <c r="B119" s="162"/>
      <c r="C119" s="162"/>
      <c r="D119" s="121"/>
      <c r="E119" s="121"/>
      <c r="F119" s="121"/>
      <c r="G119" s="162"/>
      <c r="H119" s="121"/>
      <c r="I119" s="121"/>
      <c r="J119" s="121"/>
      <c r="K119" s="121"/>
      <c r="L119" s="121"/>
      <c r="M119" s="121"/>
      <c r="N119" s="117"/>
      <c r="O119" s="117"/>
      <c r="P119" s="117"/>
      <c r="Q119" s="86"/>
      <c r="R119" s="86"/>
      <c r="S119" s="86"/>
      <c r="T119" s="86"/>
      <c r="U119" s="86"/>
    </row>
    <row r="120" spans="1:21">
      <c r="A120" s="458"/>
      <c r="B120" s="162"/>
      <c r="C120" s="162"/>
      <c r="D120" s="121"/>
      <c r="E120" s="121"/>
      <c r="F120" s="121"/>
      <c r="G120" s="162"/>
      <c r="H120" s="121"/>
      <c r="I120" s="121"/>
      <c r="J120" s="121"/>
      <c r="K120" s="121"/>
      <c r="L120" s="121"/>
      <c r="M120" s="121"/>
      <c r="N120" s="122"/>
      <c r="O120" s="121"/>
      <c r="P120" s="86"/>
      <c r="Q120" s="86"/>
      <c r="R120" s="86"/>
      <c r="S120" s="86"/>
      <c r="T120" s="86"/>
      <c r="U120" s="86"/>
    </row>
    <row r="121" spans="1:21">
      <c r="A121" s="86"/>
      <c r="B121" s="162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17"/>
      <c r="O121" s="86"/>
      <c r="P121" s="86"/>
      <c r="Q121" s="86"/>
      <c r="R121" s="86"/>
      <c r="S121" s="86"/>
      <c r="T121" s="86"/>
      <c r="U121" s="86"/>
    </row>
    <row r="122" spans="1:21">
      <c r="A122" s="86"/>
      <c r="B122" s="162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17"/>
      <c r="O122" s="86"/>
      <c r="P122" s="86"/>
      <c r="Q122" s="86"/>
      <c r="R122" s="86"/>
      <c r="S122" s="86"/>
      <c r="T122" s="86"/>
      <c r="U122" s="86"/>
    </row>
    <row r="123" spans="1:21">
      <c r="A123" s="86"/>
      <c r="B123" s="162"/>
      <c r="C123" s="121"/>
      <c r="D123" s="121"/>
      <c r="E123" s="162"/>
      <c r="F123" s="121"/>
      <c r="G123" s="121"/>
      <c r="H123" s="121"/>
      <c r="I123" s="121"/>
      <c r="J123" s="121"/>
      <c r="K123" s="121"/>
      <c r="L123" s="121"/>
      <c r="M123" s="121"/>
      <c r="N123" s="94"/>
      <c r="O123" s="86"/>
      <c r="P123" s="94"/>
      <c r="Q123" s="86"/>
      <c r="R123" s="86"/>
      <c r="S123" s="86"/>
      <c r="T123" s="86"/>
      <c r="U123" s="86"/>
    </row>
    <row r="124" spans="1:21">
      <c r="A124" s="86"/>
      <c r="B124" s="162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5"/>
      <c r="O124" s="117"/>
      <c r="P124" s="125"/>
      <c r="Q124" s="86"/>
      <c r="R124" s="117"/>
      <c r="S124" s="86"/>
      <c r="T124" s="86"/>
      <c r="U124" s="86"/>
    </row>
    <row r="125" spans="1:21">
      <c r="A125" s="86"/>
      <c r="B125" s="162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17"/>
      <c r="O125" s="86"/>
      <c r="P125" s="117"/>
      <c r="Q125" s="86"/>
      <c r="R125" s="86"/>
      <c r="S125" s="86"/>
      <c r="T125" s="86"/>
      <c r="U125" s="86"/>
    </row>
    <row r="126" spans="1:21">
      <c r="A126" s="86"/>
      <c r="B126" s="94"/>
      <c r="C126" s="117"/>
      <c r="D126" s="117"/>
      <c r="E126" s="117"/>
      <c r="F126" s="117"/>
      <c r="G126" s="117"/>
      <c r="H126" s="117"/>
      <c r="I126" s="129"/>
      <c r="J126" s="129"/>
      <c r="K126" s="129"/>
      <c r="L126" s="129"/>
      <c r="M126" s="86"/>
      <c r="N126" s="117"/>
      <c r="O126" s="86"/>
      <c r="P126" s="86"/>
      <c r="Q126" s="86"/>
      <c r="R126" s="86"/>
      <c r="S126" s="86"/>
      <c r="T126" s="86"/>
      <c r="U126" s="86"/>
    </row>
    <row r="127" spans="1:21">
      <c r="A127" s="86"/>
      <c r="B127" s="94"/>
      <c r="C127" s="117"/>
      <c r="D127" s="117"/>
      <c r="E127" s="117"/>
      <c r="F127" s="117"/>
      <c r="G127" s="117"/>
      <c r="H127" s="117"/>
      <c r="I127" s="129"/>
      <c r="J127" s="129"/>
      <c r="K127" s="129"/>
      <c r="L127" s="129"/>
      <c r="M127" s="86"/>
      <c r="N127" s="117"/>
      <c r="O127" s="86"/>
      <c r="P127" s="86"/>
      <c r="Q127" s="86"/>
      <c r="R127" s="86"/>
      <c r="S127" s="86"/>
      <c r="T127" s="86"/>
      <c r="U127" s="86"/>
    </row>
    <row r="128" spans="1:21">
      <c r="A128" s="86"/>
      <c r="B128" s="94"/>
      <c r="C128" s="123"/>
      <c r="D128" s="117"/>
      <c r="E128" s="94"/>
      <c r="F128" s="117"/>
      <c r="G128" s="94"/>
      <c r="H128" s="117"/>
      <c r="I128" s="94"/>
      <c r="J128" s="129"/>
      <c r="K128" s="94"/>
      <c r="L128" s="129"/>
      <c r="M128" s="86"/>
      <c r="N128" s="117"/>
      <c r="O128" s="86"/>
      <c r="P128" s="86"/>
      <c r="Q128" s="86"/>
      <c r="R128" s="86"/>
      <c r="S128" s="86"/>
      <c r="T128" s="86"/>
      <c r="U128" s="86"/>
    </row>
    <row r="129" spans="1:21">
      <c r="A129" s="86"/>
      <c r="B129" s="94"/>
      <c r="C129" s="146"/>
      <c r="D129" s="110"/>
      <c r="E129" s="146"/>
      <c r="F129" s="110"/>
      <c r="G129" s="146"/>
      <c r="H129" s="110"/>
      <c r="I129" s="128"/>
      <c r="J129" s="151"/>
      <c r="K129" s="128"/>
      <c r="L129" s="128"/>
      <c r="M129" s="86"/>
      <c r="N129" s="94"/>
      <c r="O129" s="86"/>
      <c r="P129" s="94"/>
      <c r="Q129" s="86"/>
      <c r="R129" s="86"/>
      <c r="S129" s="86"/>
      <c r="T129" s="86"/>
      <c r="U129" s="86"/>
    </row>
    <row r="130" spans="1:21">
      <c r="A130" s="86"/>
      <c r="B130" s="94"/>
      <c r="C130" s="146"/>
      <c r="D130" s="110"/>
      <c r="E130" s="146"/>
      <c r="F130" s="110"/>
      <c r="G130" s="146"/>
      <c r="H130" s="110"/>
      <c r="I130" s="128"/>
      <c r="J130" s="151"/>
      <c r="K130" s="128"/>
      <c r="L130" s="151"/>
      <c r="M130" s="151"/>
      <c r="R130" s="117"/>
      <c r="S130" s="86"/>
      <c r="T130" s="86"/>
      <c r="U130" s="86"/>
    </row>
    <row r="131" spans="1:21">
      <c r="A131" s="86"/>
      <c r="B131" s="94"/>
      <c r="C131" s="147"/>
      <c r="D131" s="110"/>
      <c r="E131" s="147"/>
      <c r="F131" s="110"/>
      <c r="G131" s="147"/>
      <c r="H131" s="110"/>
      <c r="I131" s="129"/>
      <c r="J131" s="151"/>
      <c r="K131" s="148"/>
      <c r="L131" s="151"/>
      <c r="M131" s="151"/>
      <c r="R131" s="86"/>
      <c r="S131" s="86"/>
      <c r="T131" s="86"/>
      <c r="U131" s="86"/>
    </row>
    <row r="132" spans="1:21">
      <c r="A132" s="86"/>
      <c r="B132" s="94"/>
      <c r="C132" s="147"/>
      <c r="D132" s="110"/>
      <c r="E132" s="147"/>
      <c r="F132" s="110"/>
      <c r="G132" s="147"/>
      <c r="H132" s="110"/>
      <c r="I132" s="129"/>
      <c r="J132" s="151"/>
      <c r="K132" s="129"/>
      <c r="L132" s="151"/>
      <c r="M132" s="151"/>
      <c r="R132" s="86"/>
      <c r="S132" s="86"/>
      <c r="T132" s="86"/>
      <c r="U132" s="86"/>
    </row>
    <row r="133" spans="1:21">
      <c r="A133" s="86"/>
      <c r="B133" s="94"/>
      <c r="C133" s="146"/>
      <c r="D133" s="110"/>
      <c r="E133" s="146"/>
      <c r="F133" s="110"/>
      <c r="G133" s="147"/>
      <c r="H133" s="110"/>
      <c r="I133" s="128"/>
      <c r="J133" s="151"/>
      <c r="K133" s="129"/>
      <c r="L133" s="151"/>
      <c r="M133" s="151"/>
      <c r="R133" s="86"/>
      <c r="S133" s="86"/>
      <c r="T133" s="86"/>
      <c r="U133" s="86"/>
    </row>
    <row r="134" spans="1:21">
      <c r="A134" s="86"/>
      <c r="B134" s="94"/>
      <c r="C134" s="147"/>
      <c r="D134" s="110"/>
      <c r="E134" s="147"/>
      <c r="F134" s="110"/>
      <c r="G134" s="147"/>
      <c r="H134" s="110"/>
      <c r="I134" s="129"/>
      <c r="J134" s="151"/>
      <c r="K134" s="129"/>
      <c r="L134" s="151"/>
      <c r="M134" s="151"/>
      <c r="R134" s="86"/>
      <c r="S134" s="86"/>
      <c r="T134" s="86"/>
      <c r="U134" s="86"/>
    </row>
    <row r="135" spans="1:21">
      <c r="A135" s="86"/>
      <c r="B135" s="94"/>
      <c r="C135" s="147"/>
      <c r="D135" s="110"/>
      <c r="E135" s="147"/>
      <c r="F135" s="110"/>
      <c r="G135" s="147"/>
      <c r="H135" s="110"/>
      <c r="I135" s="129"/>
      <c r="J135" s="151"/>
      <c r="K135" s="129"/>
      <c r="L135" s="151"/>
      <c r="M135" s="151"/>
      <c r="R135" s="86"/>
      <c r="S135" s="86"/>
      <c r="T135" s="86"/>
      <c r="U135" s="86"/>
    </row>
    <row r="136" spans="1:21">
      <c r="A136" s="86"/>
      <c r="B136" s="94"/>
      <c r="C136" s="146"/>
      <c r="D136" s="110"/>
      <c r="E136" s="146"/>
      <c r="F136" s="110"/>
      <c r="G136" s="147"/>
      <c r="H136" s="110"/>
      <c r="I136" s="128"/>
      <c r="J136" s="151"/>
      <c r="K136" s="129"/>
      <c r="L136" s="151"/>
      <c r="M136" s="151"/>
      <c r="R136" s="86"/>
      <c r="S136" s="86"/>
      <c r="T136" s="86"/>
      <c r="U136" s="86"/>
    </row>
    <row r="137" spans="1:21">
      <c r="A137" s="86"/>
      <c r="B137" s="94"/>
      <c r="C137" s="147"/>
      <c r="D137" s="110"/>
      <c r="E137" s="147"/>
      <c r="F137" s="110"/>
      <c r="G137" s="147"/>
      <c r="H137" s="110"/>
      <c r="I137" s="129"/>
      <c r="J137" s="151"/>
      <c r="K137" s="129"/>
      <c r="L137" s="151"/>
      <c r="M137" s="151"/>
      <c r="R137" s="86"/>
      <c r="S137" s="86"/>
      <c r="T137" s="86"/>
      <c r="U137" s="86"/>
    </row>
    <row r="138" spans="1:21">
      <c r="A138" s="86"/>
      <c r="B138" s="94"/>
      <c r="C138" s="147"/>
      <c r="D138" s="110"/>
      <c r="E138" s="147"/>
      <c r="F138" s="110"/>
      <c r="G138" s="147"/>
      <c r="H138" s="110"/>
      <c r="I138" s="129"/>
      <c r="J138" s="151"/>
      <c r="K138" s="129"/>
      <c r="L138" s="151"/>
      <c r="M138" s="151"/>
      <c r="R138" s="86"/>
      <c r="S138" s="86"/>
      <c r="T138" s="86"/>
      <c r="U138" s="86"/>
    </row>
    <row r="139" spans="1:21">
      <c r="A139" s="86"/>
      <c r="B139" s="94"/>
      <c r="C139" s="146"/>
      <c r="D139" s="110"/>
      <c r="E139" s="146"/>
      <c r="F139" s="110"/>
      <c r="G139" s="147"/>
      <c r="H139" s="110"/>
      <c r="I139" s="128"/>
      <c r="J139" s="151"/>
      <c r="K139" s="129"/>
      <c r="L139" s="151"/>
      <c r="M139" s="151"/>
      <c r="R139" s="86"/>
      <c r="S139" s="86"/>
      <c r="T139" s="86"/>
      <c r="U139" s="86"/>
    </row>
    <row r="140" spans="1:21">
      <c r="A140" s="86"/>
      <c r="B140" s="94"/>
      <c r="C140" s="147"/>
      <c r="D140" s="110"/>
      <c r="E140" s="147"/>
      <c r="F140" s="110"/>
      <c r="G140" s="147"/>
      <c r="H140" s="110"/>
      <c r="I140" s="129"/>
      <c r="J140" s="151"/>
      <c r="K140" s="129"/>
      <c r="L140" s="151"/>
      <c r="M140" s="151"/>
      <c r="R140" s="86"/>
      <c r="S140" s="86"/>
      <c r="T140" s="86"/>
      <c r="U140" s="86"/>
    </row>
    <row r="141" spans="1:21">
      <c r="A141" s="86"/>
      <c r="B141" s="94"/>
      <c r="C141" s="147"/>
      <c r="D141" s="110"/>
      <c r="E141" s="147"/>
      <c r="F141" s="110"/>
      <c r="G141" s="147"/>
      <c r="H141" s="110"/>
      <c r="I141" s="129"/>
      <c r="J141" s="151"/>
      <c r="K141" s="129"/>
      <c r="L141" s="151"/>
      <c r="M141" s="151"/>
      <c r="R141" s="86"/>
      <c r="S141" s="86"/>
      <c r="T141" s="86"/>
      <c r="U141" s="86"/>
    </row>
    <row r="142" spans="1:21">
      <c r="A142" s="86"/>
      <c r="B142" s="94"/>
      <c r="C142" s="146"/>
      <c r="D142" s="110"/>
      <c r="E142" s="146"/>
      <c r="F142" s="110"/>
      <c r="G142" s="147"/>
      <c r="H142" s="110"/>
      <c r="I142" s="128"/>
      <c r="J142" s="151"/>
      <c r="K142" s="129"/>
      <c r="L142" s="151"/>
      <c r="M142" s="151"/>
      <c r="N142" s="86"/>
      <c r="O142" s="86"/>
      <c r="P142" s="86"/>
      <c r="Q142" s="86"/>
      <c r="R142" s="86"/>
      <c r="S142" s="86"/>
      <c r="T142" s="86"/>
      <c r="U142" s="86"/>
    </row>
    <row r="143" spans="1:21">
      <c r="A143" s="86"/>
      <c r="B143" s="94"/>
      <c r="C143" s="147"/>
      <c r="D143" s="110"/>
      <c r="E143" s="147"/>
      <c r="F143" s="110"/>
      <c r="G143" s="147"/>
      <c r="H143" s="110"/>
      <c r="I143" s="129"/>
      <c r="J143" s="151"/>
      <c r="K143" s="129"/>
      <c r="L143" s="151"/>
      <c r="M143" s="151"/>
      <c r="N143" s="86"/>
      <c r="O143" s="86"/>
      <c r="P143" s="86"/>
      <c r="Q143" s="86"/>
      <c r="R143" s="86"/>
      <c r="S143" s="86"/>
      <c r="T143" s="86"/>
      <c r="U143" s="86"/>
    </row>
    <row r="144" spans="1:21">
      <c r="A144" s="86"/>
      <c r="B144" s="94"/>
      <c r="C144" s="147"/>
      <c r="D144" s="110"/>
      <c r="E144" s="147"/>
      <c r="F144" s="110"/>
      <c r="G144" s="147"/>
      <c r="H144" s="110"/>
      <c r="I144" s="129"/>
      <c r="J144" s="151"/>
      <c r="K144" s="129"/>
      <c r="L144" s="151"/>
      <c r="M144" s="151"/>
      <c r="N144" s="86"/>
      <c r="O144" s="86"/>
      <c r="P144" s="86"/>
      <c r="Q144" s="86"/>
      <c r="R144" s="86"/>
      <c r="S144" s="86"/>
      <c r="T144" s="86"/>
      <c r="U144" s="86"/>
    </row>
    <row r="145" spans="1:21">
      <c r="A145" s="86"/>
      <c r="B145" s="94"/>
      <c r="C145" s="146"/>
      <c r="D145" s="110"/>
      <c r="E145" s="146"/>
      <c r="F145" s="110"/>
      <c r="G145" s="147"/>
      <c r="H145" s="110"/>
      <c r="I145" s="128"/>
      <c r="J145" s="151"/>
      <c r="K145" s="129"/>
      <c r="L145" s="151"/>
      <c r="M145" s="151"/>
      <c r="N145" s="86"/>
      <c r="O145" s="86"/>
      <c r="P145" s="86"/>
      <c r="Q145" s="86"/>
      <c r="R145" s="86"/>
      <c r="S145" s="86"/>
      <c r="T145" s="86"/>
      <c r="U145" s="86"/>
    </row>
    <row r="146" spans="1:21">
      <c r="B146" s="94"/>
      <c r="C146" s="147"/>
      <c r="D146" s="110"/>
      <c r="E146" s="147"/>
      <c r="F146" s="110"/>
      <c r="G146" s="147"/>
      <c r="H146" s="110"/>
      <c r="I146" s="129"/>
      <c r="J146" s="151"/>
      <c r="K146" s="129"/>
      <c r="L146" s="151"/>
      <c r="M146" s="151"/>
    </row>
    <row r="147" spans="1:21">
      <c r="B147" s="94"/>
      <c r="C147" s="147"/>
      <c r="D147" s="110"/>
      <c r="E147" s="147"/>
      <c r="F147" s="110"/>
      <c r="G147" s="147"/>
      <c r="H147" s="110"/>
      <c r="I147" s="129"/>
      <c r="J147" s="151"/>
      <c r="K147" s="129"/>
      <c r="L147" s="151"/>
      <c r="M147" s="151"/>
    </row>
    <row r="148" spans="1:21">
      <c r="B148" s="94"/>
      <c r="C148" s="146"/>
      <c r="D148" s="110"/>
      <c r="E148" s="146"/>
      <c r="F148" s="110"/>
      <c r="G148" s="147"/>
      <c r="H148" s="110"/>
      <c r="I148" s="128"/>
      <c r="J148" s="151"/>
      <c r="K148" s="129"/>
      <c r="L148" s="151"/>
      <c r="M148" s="151"/>
    </row>
    <row r="149" spans="1:21">
      <c r="B149" s="94"/>
      <c r="C149" s="147"/>
      <c r="D149" s="110"/>
      <c r="E149" s="147"/>
      <c r="F149" s="110"/>
      <c r="G149" s="147"/>
      <c r="H149" s="110"/>
      <c r="I149" s="129"/>
      <c r="J149" s="151"/>
      <c r="K149" s="129"/>
      <c r="L149" s="151"/>
      <c r="M149" s="151"/>
    </row>
    <row r="150" spans="1:21">
      <c r="B150" s="94"/>
      <c r="C150" s="147"/>
      <c r="D150" s="110"/>
      <c r="E150" s="147"/>
      <c r="F150" s="110"/>
      <c r="G150" s="147"/>
      <c r="H150" s="110"/>
      <c r="I150" s="129"/>
      <c r="J150" s="151"/>
      <c r="K150" s="129"/>
      <c r="L150" s="151"/>
      <c r="M150" s="151"/>
    </row>
    <row r="151" spans="1:21">
      <c r="B151" s="94"/>
      <c r="C151" s="146"/>
      <c r="D151" s="110"/>
      <c r="E151" s="146"/>
      <c r="F151" s="110"/>
      <c r="G151" s="147"/>
      <c r="H151" s="110"/>
      <c r="I151" s="128"/>
      <c r="J151" s="151"/>
      <c r="K151" s="129"/>
      <c r="L151" s="151"/>
      <c r="M151" s="151"/>
    </row>
    <row r="152" spans="1:21">
      <c r="B152" s="94"/>
      <c r="C152" s="147"/>
      <c r="D152" s="110"/>
      <c r="E152" s="147"/>
      <c r="F152" s="110"/>
      <c r="G152" s="147"/>
      <c r="H152" s="110"/>
      <c r="I152" s="129"/>
      <c r="J152" s="151"/>
      <c r="K152" s="129"/>
      <c r="L152" s="151"/>
      <c r="M152" s="151"/>
    </row>
    <row r="153" spans="1:21">
      <c r="B153" s="94"/>
      <c r="C153" s="149"/>
      <c r="D153" s="150"/>
      <c r="E153" s="150"/>
      <c r="F153" s="151"/>
      <c r="G153" s="151"/>
      <c r="H153" s="94"/>
      <c r="I153" s="149"/>
      <c r="J153" s="150"/>
      <c r="K153" s="150"/>
      <c r="L153" s="151"/>
      <c r="M153" s="151"/>
    </row>
    <row r="154" spans="1:21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</row>
    <row r="155" spans="1:21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</row>
    <row r="156" spans="1:21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</row>
    <row r="157" spans="1:21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</row>
    <row r="158" spans="1:21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</row>
    <row r="160" spans="1:21">
      <c r="N160" s="120"/>
      <c r="Q160" s="120"/>
    </row>
    <row r="183" spans="14:17">
      <c r="N183" s="120"/>
      <c r="Q183" s="120"/>
    </row>
    <row r="206" spans="14:17">
      <c r="N206" s="120"/>
      <c r="Q206" s="120"/>
    </row>
    <row r="229" spans="17:17">
      <c r="Q229" s="120"/>
    </row>
  </sheetData>
  <mergeCells count="1">
    <mergeCell ref="A118:A120"/>
  </mergeCells>
  <phoneticPr fontId="2"/>
  <pageMargins left="0.7" right="0.7" top="0.75" bottom="0.75" header="0.3" footer="0.3"/>
  <pageSetup paperSize="9" scale="44" orientation="portrait" horizontalDpi="300" verticalDpi="300"/>
  <headerFooter alignWithMargins="0">
    <oddHeader>&amp;F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91"/>
  <sheetViews>
    <sheetView zoomScale="70" zoomScaleNormal="70" zoomScalePageLayoutView="75" workbookViewId="0">
      <selection activeCell="I20" sqref="I20"/>
    </sheetView>
  </sheetViews>
  <sheetFormatPr baseColWidth="10" defaultColWidth="8.796875" defaultRowHeight="14"/>
  <cols>
    <col min="1" max="30" width="10.3984375" style="248" customWidth="1"/>
    <col min="31" max="51" width="10.3984375" style="237" customWidth="1"/>
    <col min="52" max="16384" width="8.796875" style="237"/>
  </cols>
  <sheetData>
    <row r="1" spans="1:65">
      <c r="A1" s="246"/>
      <c r="B1" s="238" t="s">
        <v>142</v>
      </c>
      <c r="C1" s="239" t="str">
        <f>'Result Format 2'!A100</f>
        <v>Chemical 1</v>
      </c>
      <c r="D1" s="239"/>
      <c r="E1" s="239"/>
      <c r="F1" s="239"/>
      <c r="G1" s="246"/>
      <c r="H1" s="246"/>
      <c r="I1" s="246"/>
      <c r="J1" s="238" t="s">
        <v>168</v>
      </c>
      <c r="K1" s="239" t="str">
        <f>'Result Format 2'!T100</f>
        <v>Chemical 1</v>
      </c>
      <c r="L1" s="239"/>
      <c r="M1" s="239"/>
      <c r="N1" s="239"/>
      <c r="O1" s="239"/>
      <c r="P1" s="239"/>
      <c r="Q1" s="239"/>
      <c r="R1" s="239"/>
      <c r="S1" s="246"/>
      <c r="T1" s="238" t="s">
        <v>169</v>
      </c>
      <c r="U1" s="239" t="str">
        <f>'Result Format 2'!AM100</f>
        <v>Chemical 1</v>
      </c>
      <c r="V1" s="239"/>
      <c r="W1" s="239"/>
      <c r="X1" s="239"/>
      <c r="Y1" s="239"/>
      <c r="Z1" s="239"/>
      <c r="AA1" s="246"/>
      <c r="AB1" s="238" t="s">
        <v>170</v>
      </c>
      <c r="AC1" s="239" t="str">
        <f>'Result Format 2'!BF100</f>
        <v>Chemical 1</v>
      </c>
      <c r="AD1" s="239"/>
      <c r="AE1" s="239"/>
      <c r="AF1" s="239"/>
      <c r="AG1" s="239"/>
      <c r="AH1" s="246"/>
      <c r="AI1" s="246"/>
      <c r="AJ1" s="238" t="s">
        <v>171</v>
      </c>
      <c r="AK1" s="239" t="str">
        <f>'Result Format 2'!BY100</f>
        <v>Chemical 1</v>
      </c>
      <c r="AL1" s="239"/>
      <c r="AM1" s="239"/>
      <c r="AN1" s="239"/>
      <c r="AO1" s="239"/>
      <c r="AP1" s="239"/>
      <c r="AQ1" s="246"/>
      <c r="AR1" s="238" t="s">
        <v>172</v>
      </c>
      <c r="AS1" s="239" t="str">
        <f>'Result Format 2'!CR100</f>
        <v>Chemical 1</v>
      </c>
      <c r="AT1" s="239"/>
      <c r="AU1" s="239"/>
      <c r="AV1" s="239"/>
      <c r="AW1" s="239"/>
      <c r="AX1" s="239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J1" s="232"/>
      <c r="BK1" s="232"/>
    </row>
    <row r="2" spans="1:65" ht="16">
      <c r="A2" s="240"/>
      <c r="B2" s="241" t="s">
        <v>173</v>
      </c>
      <c r="C2" s="242" t="s">
        <v>194</v>
      </c>
      <c r="D2" s="269" t="s">
        <v>185</v>
      </c>
      <c r="E2" s="269" t="s">
        <v>187</v>
      </c>
      <c r="F2" s="273" t="s">
        <v>192</v>
      </c>
      <c r="G2" s="243" t="s">
        <v>175</v>
      </c>
      <c r="H2" s="243" t="s">
        <v>176</v>
      </c>
      <c r="I2" s="241"/>
      <c r="J2" s="241" t="s">
        <v>173</v>
      </c>
      <c r="K2" s="243" t="s">
        <v>174</v>
      </c>
      <c r="L2" s="269" t="s">
        <v>185</v>
      </c>
      <c r="M2" s="269" t="s">
        <v>187</v>
      </c>
      <c r="N2" s="273" t="s">
        <v>192</v>
      </c>
      <c r="O2" s="243" t="s">
        <v>175</v>
      </c>
      <c r="P2" s="243" t="s">
        <v>176</v>
      </c>
      <c r="Q2" s="241"/>
      <c r="R2" s="241" t="s">
        <v>173</v>
      </c>
      <c r="S2" s="243" t="s">
        <v>174</v>
      </c>
      <c r="T2" s="269" t="s">
        <v>185</v>
      </c>
      <c r="U2" s="269" t="s">
        <v>187</v>
      </c>
      <c r="V2" s="273" t="s">
        <v>192</v>
      </c>
      <c r="W2" s="243" t="s">
        <v>175</v>
      </c>
      <c r="X2" s="243" t="s">
        <v>176</v>
      </c>
      <c r="Y2" s="241"/>
      <c r="Z2" s="241" t="s">
        <v>173</v>
      </c>
      <c r="AA2" s="243" t="s">
        <v>174</v>
      </c>
      <c r="AB2" s="269" t="s">
        <v>184</v>
      </c>
      <c r="AC2" s="269" t="s">
        <v>186</v>
      </c>
      <c r="AD2" s="273" t="s">
        <v>192</v>
      </c>
      <c r="AE2" s="243" t="s">
        <v>175</v>
      </c>
      <c r="AF2" s="242" t="s">
        <v>176</v>
      </c>
      <c r="AG2" s="241"/>
      <c r="AH2" s="241" t="s">
        <v>173</v>
      </c>
      <c r="AI2" s="243" t="s">
        <v>174</v>
      </c>
      <c r="AJ2" s="269" t="s">
        <v>185</v>
      </c>
      <c r="AK2" s="269" t="s">
        <v>187</v>
      </c>
      <c r="AL2" s="273" t="s">
        <v>192</v>
      </c>
      <c r="AM2" s="243" t="s">
        <v>175</v>
      </c>
      <c r="AN2" s="242" t="s">
        <v>176</v>
      </c>
      <c r="AO2" s="241"/>
      <c r="AP2" s="241" t="s">
        <v>173</v>
      </c>
      <c r="AQ2" s="243" t="s">
        <v>174</v>
      </c>
      <c r="AR2" s="269" t="s">
        <v>185</v>
      </c>
      <c r="AS2" s="269" t="s">
        <v>187</v>
      </c>
      <c r="AT2" s="273" t="s">
        <v>192</v>
      </c>
      <c r="AU2" s="243" t="s">
        <v>175</v>
      </c>
      <c r="AV2" s="242" t="s">
        <v>176</v>
      </c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H2" s="232"/>
      <c r="BI2" s="232"/>
    </row>
    <row r="3" spans="1:65">
      <c r="A3" s="247"/>
      <c r="B3" s="232" t="str">
        <f t="array" ref="B3:B13">TRANSPOSE('Result Format 2'!C101:M101)</f>
        <v/>
      </c>
      <c r="C3" s="232">
        <f t="array" ref="C3:C13">TRANSPOSE('Result Format 2'!C109:M109)</f>
        <v>0</v>
      </c>
      <c r="D3" s="270" t="e">
        <f t="array" ref="D3:D13">TRANSPOSE('Result Format 2'!C81:M81)</f>
        <v>#VALUE!</v>
      </c>
      <c r="E3" s="270" t="e">
        <f t="array" ref="E3:E13">TRANSPOSE('Result Format 2'!C82:M82)^2</f>
        <v>#VALUE!</v>
      </c>
      <c r="F3" s="274">
        <v>1</v>
      </c>
      <c r="G3" s="232">
        <f t="array" ref="G3:G13">TRANSPOSE('Result Format 2'!$C$74:$M$74)</f>
        <v>1</v>
      </c>
      <c r="H3" s="232">
        <f>IF(G3&gt;=0.05,1,0)</f>
        <v>1</v>
      </c>
      <c r="I3" s="232"/>
      <c r="J3" s="232" t="str">
        <f t="array" ref="J3:J13">TRANSPOSE('Result Format 2'!V101:AF101)</f>
        <v/>
      </c>
      <c r="K3" s="232">
        <f t="array" ref="K3:K13">TRANSPOSE('Result Format 2'!$V$109:$AF$109)</f>
        <v>0</v>
      </c>
      <c r="L3" s="270" t="e">
        <f t="array" ref="L3:L13">TRANSPOSE('Result Format 2'!V81:AF81)</f>
        <v>#VALUE!</v>
      </c>
      <c r="M3" s="270" t="e">
        <f t="array" ref="M3:M13">TRANSPOSE('Result Format 2'!V82:AF82)^2</f>
        <v>#VALUE!</v>
      </c>
      <c r="N3" s="275">
        <v>1</v>
      </c>
      <c r="O3" s="232">
        <f t="array" ref="O3:O13">TRANSPOSE('Result Format 2'!$V$74:$AF$74)</f>
        <v>1</v>
      </c>
      <c r="P3" s="232">
        <f>IF(O3&gt;=0.05,1,0)</f>
        <v>1</v>
      </c>
      <c r="Q3" s="232"/>
      <c r="R3" s="232" t="str">
        <f t="array" ref="R3:R13">TRANSPOSE('Result Format 2'!AO101:AY101)</f>
        <v/>
      </c>
      <c r="S3" s="232">
        <f t="array" ref="S3:S13">TRANSPOSE('Result Format 2'!$AO$109:$AY$109)</f>
        <v>0</v>
      </c>
      <c r="T3" s="270" t="e">
        <f t="array" ref="T3:T13">TRANSPOSE('Result Format 2'!AO81:AY81)</f>
        <v>#VALUE!</v>
      </c>
      <c r="U3" s="270" t="e">
        <f t="array" ref="U3:U13">TRANSPOSE('Result Format 2'!AO82:AY82)^2</f>
        <v>#VALUE!</v>
      </c>
      <c r="V3" s="275">
        <v>1</v>
      </c>
      <c r="W3" s="232">
        <f t="array" ref="W3:W13">TRANSPOSE('Result Format 2'!$AO$74:$AY$74)</f>
        <v>1</v>
      </c>
      <c r="X3" s="232">
        <f>IF(W3&gt;=0.05,1,0)</f>
        <v>1</v>
      </c>
      <c r="Y3" s="232"/>
      <c r="Z3" s="187" t="str">
        <f t="array" ref="Z3:Z13">TRANSPOSE('Result Format 2'!BH101:BR101)</f>
        <v/>
      </c>
      <c r="AA3" s="232">
        <f t="array" ref="AA3:AA13">TRANSPOSE('Result Format 2'!BH109:BR109)</f>
        <v>0</v>
      </c>
      <c r="AB3" s="270" t="e">
        <f t="array" ref="AB3:AB13">TRANSPOSE('Result Format 2'!BH81:BR81)</f>
        <v>#VALUE!</v>
      </c>
      <c r="AC3" s="270" t="e">
        <f t="array" ref="AC3:AC13">TRANSPOSE('Result Format 2'!BH82:BR82)^2</f>
        <v>#VALUE!</v>
      </c>
      <c r="AD3" s="275">
        <v>1</v>
      </c>
      <c r="AE3" s="232">
        <f t="array" ref="AE3:AE13">TRANSPOSE('Result Format 2'!BH74:BR74)</f>
        <v>1</v>
      </c>
      <c r="AF3" s="232">
        <f>IF(AE3&gt;=0.05,1,0)</f>
        <v>1</v>
      </c>
      <c r="AG3" s="232"/>
      <c r="AH3" s="232" t="str">
        <f t="array" ref="AH3:AH13">TRANSPOSE('Result Format 2'!CA101:CK101)</f>
        <v/>
      </c>
      <c r="AI3" s="232">
        <f t="array" ref="AI3:AI13">TRANSPOSE('Result Format 2'!CA109:CK109)</f>
        <v>0</v>
      </c>
      <c r="AJ3" s="270" t="e">
        <f t="array" ref="AJ3:AJ13">TRANSPOSE('Result Format 2'!CA81:CK81)</f>
        <v>#VALUE!</v>
      </c>
      <c r="AK3" s="270" t="e">
        <f t="array" ref="AK3:AK13">TRANSPOSE('Result Format 2'!CA82:CK82)^2</f>
        <v>#VALUE!</v>
      </c>
      <c r="AL3" s="275">
        <v>1</v>
      </c>
      <c r="AM3" s="232">
        <f t="array" ref="AM3:AM13">TRANSPOSE('Result Format 2'!CA74:CK74)</f>
        <v>1</v>
      </c>
      <c r="AN3" s="232">
        <f>IF(AM3&gt;=0.05,1,0)</f>
        <v>1</v>
      </c>
      <c r="AO3" s="232"/>
      <c r="AP3" s="187" t="str">
        <f t="array" ref="AP3:AP13">TRANSPOSE('Result Format 2'!CT101:DD101)</f>
        <v/>
      </c>
      <c r="AQ3" s="187">
        <f t="array" ref="AQ3:AQ13">TRANSPOSE('Result Format 2'!CT109:DD109)</f>
        <v>0</v>
      </c>
      <c r="AR3" s="281" t="e">
        <f t="array" ref="AR3:AR13">TRANSPOSE('Result Format 2'!CT81:DD81)</f>
        <v>#VALUE!</v>
      </c>
      <c r="AS3" s="281" t="e">
        <f t="array" ref="AS3:AS13">TRANSPOSE('Result Format 2'!CT82:DD82)^2</f>
        <v>#VALUE!</v>
      </c>
      <c r="AT3" s="275">
        <v>1</v>
      </c>
      <c r="AU3" s="187">
        <f t="array" ref="AU3:AU13">TRANSPOSE('Result Format 2'!CT74:DD74)</f>
        <v>1</v>
      </c>
      <c r="AV3" s="232">
        <f>IF(AU3&gt;=0.05,1,0)</f>
        <v>1</v>
      </c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</row>
    <row r="4" spans="1:65">
      <c r="A4" s="247"/>
      <c r="B4" s="232" t="str">
        <v/>
      </c>
      <c r="C4" s="232" t="e">
        <v>#VALUE!</v>
      </c>
      <c r="D4" s="281" t="e">
        <v>#VALUE!</v>
      </c>
      <c r="E4" s="270" t="e">
        <v>#VALUE!</v>
      </c>
      <c r="F4" s="274" t="e">
        <f t="shared" ref="F4:F13" si="0">IF($D$15&gt;=0,(D4-$D$15)/($D$3-$D$15),D4/$D$3)</f>
        <v>#VALUE!</v>
      </c>
      <c r="G4" s="232" t="e">
        <v>#VALUE!</v>
      </c>
      <c r="H4" s="232" t="e">
        <f>IF(G4&gt;=0.05,1,0)</f>
        <v>#VALUE!</v>
      </c>
      <c r="I4" s="232"/>
      <c r="J4" s="232" t="str">
        <v/>
      </c>
      <c r="K4" s="232" t="e">
        <v>#VALUE!</v>
      </c>
      <c r="L4" s="270" t="e">
        <v>#VALUE!</v>
      </c>
      <c r="M4" s="270" t="e">
        <v>#VALUE!</v>
      </c>
      <c r="N4" s="274" t="e">
        <f>IF($L$15&gt;=0,(L4-$L$15)/($L$3-$L$15),L4/$L$3)</f>
        <v>#VALUE!</v>
      </c>
      <c r="O4" s="232" t="e">
        <v>#VALUE!</v>
      </c>
      <c r="P4" s="232" t="e">
        <f>IF(O4&gt;=0.05,1,0)</f>
        <v>#VALUE!</v>
      </c>
      <c r="Q4" s="232"/>
      <c r="R4" s="232" t="str">
        <v/>
      </c>
      <c r="S4" s="232" t="e">
        <v>#VALUE!</v>
      </c>
      <c r="T4" s="270" t="e">
        <v>#VALUE!</v>
      </c>
      <c r="U4" s="270" t="e">
        <v>#VALUE!</v>
      </c>
      <c r="V4" s="274" t="e">
        <f>IF($T$15&gt;=0,(T4-$T$15)/($T$3-$T$15),T4/$T$3)</f>
        <v>#VALUE!</v>
      </c>
      <c r="W4" s="232" t="e">
        <v>#VALUE!</v>
      </c>
      <c r="X4" s="232" t="e">
        <f t="shared" ref="X4:X13" si="1">IF(W4&gt;=0.05,1,0)</f>
        <v>#VALUE!</v>
      </c>
      <c r="Y4" s="232"/>
      <c r="Z4" s="187" t="str">
        <v/>
      </c>
      <c r="AA4" s="232" t="e">
        <v>#VALUE!</v>
      </c>
      <c r="AB4" s="270" t="e">
        <v>#VALUE!</v>
      </c>
      <c r="AC4" s="270" t="e">
        <v>#VALUE!</v>
      </c>
      <c r="AD4" s="274" t="e">
        <f>IF($AB$15&gt;=0,(AB4-$AB$15)/($AB$3-$AB$15),AB4/$AB$3)</f>
        <v>#VALUE!</v>
      </c>
      <c r="AE4" s="232" t="e">
        <v>#VALUE!</v>
      </c>
      <c r="AF4" s="232" t="e">
        <f t="shared" ref="AF4:AF13" si="2">IF(AE4&gt;=0.05,1,0)</f>
        <v>#VALUE!</v>
      </c>
      <c r="AG4" s="232"/>
      <c r="AH4" s="232" t="str">
        <v/>
      </c>
      <c r="AI4" s="232" t="e">
        <v>#VALUE!</v>
      </c>
      <c r="AJ4" s="270" t="e">
        <v>#VALUE!</v>
      </c>
      <c r="AK4" s="270" t="e">
        <v>#VALUE!</v>
      </c>
      <c r="AL4" s="274" t="e">
        <f>IF($AJ$15&gt;=0,(AJ4-$AJ$15)/($AJ$3-$AJ$15),AJ4/$AJ$3)</f>
        <v>#VALUE!</v>
      </c>
      <c r="AM4" s="232" t="e">
        <v>#VALUE!</v>
      </c>
      <c r="AN4" s="232" t="e">
        <f t="shared" ref="AN4:AN13" si="3">IF(AM4&gt;=0.05,1,0)</f>
        <v>#VALUE!</v>
      </c>
      <c r="AO4" s="232"/>
      <c r="AP4" s="187" t="str">
        <v/>
      </c>
      <c r="AQ4" s="187" t="e">
        <v>#VALUE!</v>
      </c>
      <c r="AR4" s="281" t="e">
        <v>#VALUE!</v>
      </c>
      <c r="AS4" s="281" t="e">
        <v>#VALUE!</v>
      </c>
      <c r="AT4" s="274" t="e">
        <f>IF($AR$15&gt;=0,(AR4-$AR$15)/($AR$3-$AR$15),AR4/$AR$3)</f>
        <v>#VALUE!</v>
      </c>
      <c r="AU4" s="187" t="e">
        <v>#VALUE!</v>
      </c>
      <c r="AV4" s="232" t="e">
        <f t="shared" ref="AV4:AV13" si="4">IF(AU4&gt;=0.05,1,0)</f>
        <v>#VALUE!</v>
      </c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</row>
    <row r="5" spans="1:65">
      <c r="A5" s="247"/>
      <c r="B5" s="232" t="str">
        <v/>
      </c>
      <c r="C5" s="232" t="e">
        <v>#VALUE!</v>
      </c>
      <c r="D5" s="270" t="e">
        <v>#VALUE!</v>
      </c>
      <c r="E5" s="270" t="e">
        <v>#VALUE!</v>
      </c>
      <c r="F5" s="274" t="e">
        <f t="shared" si="0"/>
        <v>#VALUE!</v>
      </c>
      <c r="G5" s="232" t="e">
        <v>#VALUE!</v>
      </c>
      <c r="H5" s="232" t="e">
        <f t="shared" ref="H5:H13" si="5">IF(G5&gt;=0.05,1,0)</f>
        <v>#VALUE!</v>
      </c>
      <c r="I5" s="232"/>
      <c r="J5" s="232" t="str">
        <v/>
      </c>
      <c r="K5" s="232" t="e">
        <v>#VALUE!</v>
      </c>
      <c r="L5" s="270" t="e">
        <v>#VALUE!</v>
      </c>
      <c r="M5" s="270" t="e">
        <v>#VALUE!</v>
      </c>
      <c r="N5" s="274" t="e">
        <f t="shared" ref="N5:N13" si="6">IF($L$15&gt;=0,(L5-$L$15)/($L$3-$L$15),L5/$L$3)</f>
        <v>#VALUE!</v>
      </c>
      <c r="O5" s="232" t="e">
        <v>#VALUE!</v>
      </c>
      <c r="P5" s="232" t="e">
        <f t="shared" ref="P5:P13" si="7">IF(O5&gt;=0.05,1,0)</f>
        <v>#VALUE!</v>
      </c>
      <c r="Q5" s="232"/>
      <c r="R5" s="232" t="str">
        <v/>
      </c>
      <c r="S5" s="232" t="e">
        <v>#VALUE!</v>
      </c>
      <c r="T5" s="270" t="e">
        <v>#VALUE!</v>
      </c>
      <c r="U5" s="270" t="e">
        <v>#VALUE!</v>
      </c>
      <c r="V5" s="274" t="e">
        <f t="shared" ref="V5:V12" si="8">IF($T$15&gt;=0,(T5-$T$15)/($T$3-$T$15),T5/$T$3)</f>
        <v>#VALUE!</v>
      </c>
      <c r="W5" s="232" t="e">
        <v>#VALUE!</v>
      </c>
      <c r="X5" s="232" t="e">
        <f t="shared" si="1"/>
        <v>#VALUE!</v>
      </c>
      <c r="Y5" s="232"/>
      <c r="Z5" s="187" t="str">
        <v/>
      </c>
      <c r="AA5" s="232" t="e">
        <v>#VALUE!</v>
      </c>
      <c r="AB5" s="270" t="e">
        <v>#VALUE!</v>
      </c>
      <c r="AC5" s="270" t="e">
        <v>#VALUE!</v>
      </c>
      <c r="AD5" s="274" t="e">
        <f t="shared" ref="AD5:AD13" si="9">IF($AB$15&gt;=0,(AB5-$AB$15)/($AB$3-$AB$15),AB5/$AB$3)</f>
        <v>#VALUE!</v>
      </c>
      <c r="AE5" s="232" t="e">
        <v>#VALUE!</v>
      </c>
      <c r="AF5" s="232" t="e">
        <f t="shared" si="2"/>
        <v>#VALUE!</v>
      </c>
      <c r="AG5" s="232"/>
      <c r="AH5" s="232" t="str">
        <v/>
      </c>
      <c r="AI5" s="232" t="e">
        <v>#VALUE!</v>
      </c>
      <c r="AJ5" s="270" t="e">
        <v>#VALUE!</v>
      </c>
      <c r="AK5" s="270" t="e">
        <v>#VALUE!</v>
      </c>
      <c r="AL5" s="274" t="e">
        <f t="shared" ref="AL5:AL13" si="10">IF($AJ$15&gt;=0,(AJ5-$AJ$15)/($AJ$3-$AJ$15),AJ5/$AJ$3)</f>
        <v>#VALUE!</v>
      </c>
      <c r="AM5" s="232" t="e">
        <v>#VALUE!</v>
      </c>
      <c r="AN5" s="232" t="e">
        <f t="shared" si="3"/>
        <v>#VALUE!</v>
      </c>
      <c r="AO5" s="232"/>
      <c r="AP5" s="187" t="str">
        <v/>
      </c>
      <c r="AQ5" s="187" t="e">
        <v>#VALUE!</v>
      </c>
      <c r="AR5" s="281" t="e">
        <v>#VALUE!</v>
      </c>
      <c r="AS5" s="281" t="e">
        <v>#VALUE!</v>
      </c>
      <c r="AT5" s="274" t="e">
        <f t="shared" ref="AT5:AT13" si="11">IF($AR$15&gt;=0,(AR5-$AR$15)/($AR$3-$AR$15),AR5/$AR$3)</f>
        <v>#VALUE!</v>
      </c>
      <c r="AU5" s="187" t="e">
        <v>#VALUE!</v>
      </c>
      <c r="AV5" s="232" t="e">
        <f t="shared" si="4"/>
        <v>#VALUE!</v>
      </c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</row>
    <row r="6" spans="1:65">
      <c r="A6" s="247"/>
      <c r="B6" s="232" t="str">
        <v/>
      </c>
      <c r="C6" s="232" t="e">
        <v>#VALUE!</v>
      </c>
      <c r="D6" s="270" t="e">
        <v>#VALUE!</v>
      </c>
      <c r="E6" s="270" t="e">
        <v>#VALUE!</v>
      </c>
      <c r="F6" s="274" t="e">
        <f t="shared" si="0"/>
        <v>#VALUE!</v>
      </c>
      <c r="G6" s="232" t="e">
        <v>#VALUE!</v>
      </c>
      <c r="H6" s="232" t="e">
        <f t="shared" si="5"/>
        <v>#VALUE!</v>
      </c>
      <c r="I6" s="232"/>
      <c r="J6" s="232" t="str">
        <v/>
      </c>
      <c r="K6" s="232" t="e">
        <v>#VALUE!</v>
      </c>
      <c r="L6" s="270" t="e">
        <v>#VALUE!</v>
      </c>
      <c r="M6" s="270" t="e">
        <v>#VALUE!</v>
      </c>
      <c r="N6" s="274" t="e">
        <f t="shared" si="6"/>
        <v>#VALUE!</v>
      </c>
      <c r="O6" s="232" t="e">
        <v>#VALUE!</v>
      </c>
      <c r="P6" s="232" t="e">
        <f t="shared" si="7"/>
        <v>#VALUE!</v>
      </c>
      <c r="Q6" s="232"/>
      <c r="R6" s="232" t="str">
        <v/>
      </c>
      <c r="S6" s="232" t="e">
        <v>#VALUE!</v>
      </c>
      <c r="T6" s="270" t="e">
        <v>#VALUE!</v>
      </c>
      <c r="U6" s="270" t="e">
        <v>#VALUE!</v>
      </c>
      <c r="V6" s="274" t="e">
        <f t="shared" si="8"/>
        <v>#VALUE!</v>
      </c>
      <c r="W6" s="232" t="e">
        <v>#VALUE!</v>
      </c>
      <c r="X6" s="232" t="e">
        <f t="shared" si="1"/>
        <v>#VALUE!</v>
      </c>
      <c r="Y6" s="232"/>
      <c r="Z6" s="187" t="str">
        <v/>
      </c>
      <c r="AA6" s="232" t="e">
        <v>#VALUE!</v>
      </c>
      <c r="AB6" s="270" t="e">
        <v>#VALUE!</v>
      </c>
      <c r="AC6" s="270" t="e">
        <v>#VALUE!</v>
      </c>
      <c r="AD6" s="274" t="e">
        <f t="shared" si="9"/>
        <v>#VALUE!</v>
      </c>
      <c r="AE6" s="232" t="e">
        <v>#VALUE!</v>
      </c>
      <c r="AF6" s="232" t="e">
        <f t="shared" si="2"/>
        <v>#VALUE!</v>
      </c>
      <c r="AG6" s="232"/>
      <c r="AH6" s="232" t="str">
        <v/>
      </c>
      <c r="AI6" s="232" t="e">
        <v>#VALUE!</v>
      </c>
      <c r="AJ6" s="270" t="e">
        <v>#VALUE!</v>
      </c>
      <c r="AK6" s="270" t="e">
        <v>#VALUE!</v>
      </c>
      <c r="AL6" s="274" t="e">
        <f t="shared" si="10"/>
        <v>#VALUE!</v>
      </c>
      <c r="AM6" s="232" t="e">
        <v>#VALUE!</v>
      </c>
      <c r="AN6" s="232" t="e">
        <f t="shared" si="3"/>
        <v>#VALUE!</v>
      </c>
      <c r="AO6" s="232"/>
      <c r="AP6" s="187" t="str">
        <v/>
      </c>
      <c r="AQ6" s="187" t="e">
        <v>#VALUE!</v>
      </c>
      <c r="AR6" s="281" t="e">
        <v>#VALUE!</v>
      </c>
      <c r="AS6" s="281" t="e">
        <v>#VALUE!</v>
      </c>
      <c r="AT6" s="274" t="e">
        <f t="shared" si="11"/>
        <v>#VALUE!</v>
      </c>
      <c r="AU6" s="187" t="e">
        <v>#VALUE!</v>
      </c>
      <c r="AV6" s="232" t="e">
        <f t="shared" si="4"/>
        <v>#VALUE!</v>
      </c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</row>
    <row r="7" spans="1:65">
      <c r="A7" s="247"/>
      <c r="B7" s="232" t="str">
        <v/>
      </c>
      <c r="C7" s="232" t="e">
        <v>#VALUE!</v>
      </c>
      <c r="D7" s="270" t="e">
        <v>#VALUE!</v>
      </c>
      <c r="E7" s="270" t="e">
        <v>#VALUE!</v>
      </c>
      <c r="F7" s="274" t="e">
        <f t="shared" si="0"/>
        <v>#VALUE!</v>
      </c>
      <c r="G7" s="232" t="e">
        <v>#VALUE!</v>
      </c>
      <c r="H7" s="232" t="e">
        <f t="shared" si="5"/>
        <v>#VALUE!</v>
      </c>
      <c r="I7" s="232"/>
      <c r="J7" s="232" t="str">
        <v/>
      </c>
      <c r="K7" s="232" t="e">
        <v>#VALUE!</v>
      </c>
      <c r="L7" s="270" t="e">
        <v>#VALUE!</v>
      </c>
      <c r="M7" s="270" t="e">
        <v>#VALUE!</v>
      </c>
      <c r="N7" s="274" t="e">
        <f t="shared" si="6"/>
        <v>#VALUE!</v>
      </c>
      <c r="O7" s="232" t="e">
        <v>#VALUE!</v>
      </c>
      <c r="P7" s="232" t="e">
        <f t="shared" si="7"/>
        <v>#VALUE!</v>
      </c>
      <c r="Q7" s="232"/>
      <c r="R7" s="232" t="str">
        <v/>
      </c>
      <c r="S7" s="232" t="e">
        <v>#VALUE!</v>
      </c>
      <c r="T7" s="270" t="e">
        <v>#VALUE!</v>
      </c>
      <c r="U7" s="270" t="e">
        <v>#VALUE!</v>
      </c>
      <c r="V7" s="274" t="e">
        <f t="shared" si="8"/>
        <v>#VALUE!</v>
      </c>
      <c r="W7" s="232" t="e">
        <v>#VALUE!</v>
      </c>
      <c r="X7" s="232" t="e">
        <f t="shared" si="1"/>
        <v>#VALUE!</v>
      </c>
      <c r="Y7" s="232"/>
      <c r="Z7" s="187" t="str">
        <v/>
      </c>
      <c r="AA7" s="232" t="e">
        <v>#VALUE!</v>
      </c>
      <c r="AB7" s="270" t="e">
        <v>#VALUE!</v>
      </c>
      <c r="AC7" s="270" t="e">
        <v>#VALUE!</v>
      </c>
      <c r="AD7" s="274" t="e">
        <f t="shared" si="9"/>
        <v>#VALUE!</v>
      </c>
      <c r="AE7" s="232" t="e">
        <v>#VALUE!</v>
      </c>
      <c r="AF7" s="232" t="e">
        <f t="shared" si="2"/>
        <v>#VALUE!</v>
      </c>
      <c r="AG7" s="232"/>
      <c r="AH7" s="232" t="str">
        <v/>
      </c>
      <c r="AI7" s="232" t="e">
        <v>#VALUE!</v>
      </c>
      <c r="AJ7" s="270" t="e">
        <v>#VALUE!</v>
      </c>
      <c r="AK7" s="270" t="e">
        <v>#VALUE!</v>
      </c>
      <c r="AL7" s="274" t="e">
        <f t="shared" si="10"/>
        <v>#VALUE!</v>
      </c>
      <c r="AM7" s="232" t="e">
        <v>#VALUE!</v>
      </c>
      <c r="AN7" s="232" t="e">
        <f t="shared" si="3"/>
        <v>#VALUE!</v>
      </c>
      <c r="AO7" s="232"/>
      <c r="AP7" s="187" t="str">
        <v/>
      </c>
      <c r="AQ7" s="187" t="e">
        <v>#VALUE!</v>
      </c>
      <c r="AR7" s="281" t="e">
        <v>#VALUE!</v>
      </c>
      <c r="AS7" s="281" t="e">
        <v>#VALUE!</v>
      </c>
      <c r="AT7" s="274" t="e">
        <f t="shared" si="11"/>
        <v>#VALUE!</v>
      </c>
      <c r="AU7" s="187" t="e">
        <v>#VALUE!</v>
      </c>
      <c r="AV7" s="232" t="e">
        <f t="shared" si="4"/>
        <v>#VALUE!</v>
      </c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</row>
    <row r="8" spans="1:65">
      <c r="A8" s="247"/>
      <c r="B8" s="232" t="str">
        <v/>
      </c>
      <c r="C8" s="232" t="e">
        <v>#VALUE!</v>
      </c>
      <c r="D8" s="270" t="e">
        <v>#VALUE!</v>
      </c>
      <c r="E8" s="270" t="e">
        <v>#VALUE!</v>
      </c>
      <c r="F8" s="274" t="e">
        <f t="shared" si="0"/>
        <v>#VALUE!</v>
      </c>
      <c r="G8" s="232" t="e">
        <v>#VALUE!</v>
      </c>
      <c r="H8" s="232" t="e">
        <f t="shared" si="5"/>
        <v>#VALUE!</v>
      </c>
      <c r="I8" s="232"/>
      <c r="J8" s="232" t="str">
        <v/>
      </c>
      <c r="K8" s="232" t="e">
        <v>#VALUE!</v>
      </c>
      <c r="L8" s="270" t="e">
        <v>#VALUE!</v>
      </c>
      <c r="M8" s="270" t="e">
        <v>#VALUE!</v>
      </c>
      <c r="N8" s="274" t="e">
        <f t="shared" si="6"/>
        <v>#VALUE!</v>
      </c>
      <c r="O8" s="232" t="e">
        <v>#VALUE!</v>
      </c>
      <c r="P8" s="232" t="e">
        <f t="shared" si="7"/>
        <v>#VALUE!</v>
      </c>
      <c r="Q8" s="232"/>
      <c r="R8" s="232" t="str">
        <v/>
      </c>
      <c r="S8" s="232" t="e">
        <v>#VALUE!</v>
      </c>
      <c r="T8" s="270" t="e">
        <v>#VALUE!</v>
      </c>
      <c r="U8" s="270" t="e">
        <v>#VALUE!</v>
      </c>
      <c r="V8" s="274" t="e">
        <f t="shared" si="8"/>
        <v>#VALUE!</v>
      </c>
      <c r="W8" s="232" t="e">
        <v>#VALUE!</v>
      </c>
      <c r="X8" s="232" t="e">
        <f t="shared" si="1"/>
        <v>#VALUE!</v>
      </c>
      <c r="Y8" s="232"/>
      <c r="Z8" s="187" t="str">
        <v/>
      </c>
      <c r="AA8" s="232" t="e">
        <v>#VALUE!</v>
      </c>
      <c r="AB8" s="270" t="e">
        <v>#VALUE!</v>
      </c>
      <c r="AC8" s="270" t="e">
        <v>#VALUE!</v>
      </c>
      <c r="AD8" s="274" t="e">
        <f t="shared" si="9"/>
        <v>#VALUE!</v>
      </c>
      <c r="AE8" s="232" t="e">
        <v>#VALUE!</v>
      </c>
      <c r="AF8" s="232" t="e">
        <f t="shared" si="2"/>
        <v>#VALUE!</v>
      </c>
      <c r="AG8" s="232"/>
      <c r="AH8" s="232" t="str">
        <v/>
      </c>
      <c r="AI8" s="232" t="e">
        <v>#VALUE!</v>
      </c>
      <c r="AJ8" s="270" t="e">
        <v>#VALUE!</v>
      </c>
      <c r="AK8" s="270" t="e">
        <v>#VALUE!</v>
      </c>
      <c r="AL8" s="274" t="e">
        <f t="shared" si="10"/>
        <v>#VALUE!</v>
      </c>
      <c r="AM8" s="232" t="e">
        <v>#VALUE!</v>
      </c>
      <c r="AN8" s="232" t="e">
        <f t="shared" si="3"/>
        <v>#VALUE!</v>
      </c>
      <c r="AO8" s="232"/>
      <c r="AP8" s="187" t="str">
        <v/>
      </c>
      <c r="AQ8" s="187" t="e">
        <v>#VALUE!</v>
      </c>
      <c r="AR8" s="281" t="e">
        <v>#VALUE!</v>
      </c>
      <c r="AS8" s="281" t="e">
        <v>#VALUE!</v>
      </c>
      <c r="AT8" s="274" t="e">
        <f t="shared" si="11"/>
        <v>#VALUE!</v>
      </c>
      <c r="AU8" s="187" t="e">
        <v>#VALUE!</v>
      </c>
      <c r="AV8" s="232" t="e">
        <f t="shared" si="4"/>
        <v>#VALUE!</v>
      </c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</row>
    <row r="9" spans="1:65">
      <c r="A9" s="247"/>
      <c r="B9" s="232" t="str">
        <v/>
      </c>
      <c r="C9" s="232" t="e">
        <v>#VALUE!</v>
      </c>
      <c r="D9" s="270" t="e">
        <v>#VALUE!</v>
      </c>
      <c r="E9" s="270" t="e">
        <v>#VALUE!</v>
      </c>
      <c r="F9" s="274" t="e">
        <f t="shared" si="0"/>
        <v>#VALUE!</v>
      </c>
      <c r="G9" s="232" t="e">
        <v>#VALUE!</v>
      </c>
      <c r="H9" s="232" t="e">
        <f t="shared" si="5"/>
        <v>#VALUE!</v>
      </c>
      <c r="I9" s="232"/>
      <c r="J9" s="232" t="str">
        <v/>
      </c>
      <c r="K9" s="232" t="e">
        <v>#VALUE!</v>
      </c>
      <c r="L9" s="270" t="e">
        <v>#VALUE!</v>
      </c>
      <c r="M9" s="270" t="e">
        <v>#VALUE!</v>
      </c>
      <c r="N9" s="274" t="e">
        <f t="shared" si="6"/>
        <v>#VALUE!</v>
      </c>
      <c r="O9" s="232" t="e">
        <v>#VALUE!</v>
      </c>
      <c r="P9" s="232" t="e">
        <f t="shared" si="7"/>
        <v>#VALUE!</v>
      </c>
      <c r="Q9" s="232"/>
      <c r="R9" s="232" t="str">
        <v/>
      </c>
      <c r="S9" s="232" t="e">
        <v>#VALUE!</v>
      </c>
      <c r="T9" s="270" t="e">
        <v>#VALUE!</v>
      </c>
      <c r="U9" s="270" t="e">
        <v>#VALUE!</v>
      </c>
      <c r="V9" s="274" t="e">
        <f t="shared" si="8"/>
        <v>#VALUE!</v>
      </c>
      <c r="W9" s="232" t="e">
        <v>#VALUE!</v>
      </c>
      <c r="X9" s="232" t="e">
        <f t="shared" si="1"/>
        <v>#VALUE!</v>
      </c>
      <c r="Y9" s="232"/>
      <c r="Z9" s="187" t="str">
        <v/>
      </c>
      <c r="AA9" s="232" t="e">
        <v>#VALUE!</v>
      </c>
      <c r="AB9" s="270" t="e">
        <v>#VALUE!</v>
      </c>
      <c r="AC9" s="270" t="e">
        <v>#VALUE!</v>
      </c>
      <c r="AD9" s="274" t="e">
        <f t="shared" si="9"/>
        <v>#VALUE!</v>
      </c>
      <c r="AE9" s="232" t="e">
        <v>#VALUE!</v>
      </c>
      <c r="AF9" s="232" t="e">
        <f t="shared" si="2"/>
        <v>#VALUE!</v>
      </c>
      <c r="AG9" s="232"/>
      <c r="AH9" s="232" t="str">
        <v/>
      </c>
      <c r="AI9" s="232" t="e">
        <v>#VALUE!</v>
      </c>
      <c r="AJ9" s="270" t="e">
        <v>#VALUE!</v>
      </c>
      <c r="AK9" s="270" t="e">
        <v>#VALUE!</v>
      </c>
      <c r="AL9" s="274" t="e">
        <f t="shared" si="10"/>
        <v>#VALUE!</v>
      </c>
      <c r="AM9" s="232" t="e">
        <v>#VALUE!</v>
      </c>
      <c r="AN9" s="232" t="e">
        <f>IF(AM9&gt;=0.05,1,0)</f>
        <v>#VALUE!</v>
      </c>
      <c r="AO9" s="232"/>
      <c r="AP9" s="187" t="str">
        <v/>
      </c>
      <c r="AQ9" s="187" t="e">
        <v>#VALUE!</v>
      </c>
      <c r="AR9" s="281" t="e">
        <v>#VALUE!</v>
      </c>
      <c r="AS9" s="281" t="e">
        <v>#VALUE!</v>
      </c>
      <c r="AT9" s="274" t="e">
        <f t="shared" si="11"/>
        <v>#VALUE!</v>
      </c>
      <c r="AU9" s="187" t="e">
        <v>#VALUE!</v>
      </c>
      <c r="AV9" s="232" t="e">
        <f t="shared" si="4"/>
        <v>#VALUE!</v>
      </c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</row>
    <row r="10" spans="1:65">
      <c r="A10" s="247"/>
      <c r="B10" s="232" t="str">
        <v/>
      </c>
      <c r="C10" s="232" t="e">
        <v>#VALUE!</v>
      </c>
      <c r="D10" s="270" t="e">
        <v>#VALUE!</v>
      </c>
      <c r="E10" s="270" t="e">
        <v>#VALUE!</v>
      </c>
      <c r="F10" s="274" t="e">
        <f t="shared" si="0"/>
        <v>#VALUE!</v>
      </c>
      <c r="G10" s="232" t="e">
        <v>#VALUE!</v>
      </c>
      <c r="H10" s="232" t="e">
        <f t="shared" si="5"/>
        <v>#VALUE!</v>
      </c>
      <c r="I10" s="232"/>
      <c r="J10" s="232" t="str">
        <v/>
      </c>
      <c r="K10" s="232" t="e">
        <v>#VALUE!</v>
      </c>
      <c r="L10" s="270" t="e">
        <v>#VALUE!</v>
      </c>
      <c r="M10" s="270" t="e">
        <v>#VALUE!</v>
      </c>
      <c r="N10" s="274" t="e">
        <f t="shared" si="6"/>
        <v>#VALUE!</v>
      </c>
      <c r="O10" s="232" t="e">
        <v>#VALUE!</v>
      </c>
      <c r="P10" s="232" t="e">
        <f t="shared" si="7"/>
        <v>#VALUE!</v>
      </c>
      <c r="Q10" s="232"/>
      <c r="R10" s="232" t="str">
        <v/>
      </c>
      <c r="S10" s="232" t="e">
        <v>#VALUE!</v>
      </c>
      <c r="T10" s="270" t="e">
        <v>#VALUE!</v>
      </c>
      <c r="U10" s="270" t="e">
        <v>#VALUE!</v>
      </c>
      <c r="V10" s="274" t="e">
        <f t="shared" si="8"/>
        <v>#VALUE!</v>
      </c>
      <c r="W10" s="232" t="e">
        <v>#VALUE!</v>
      </c>
      <c r="X10" s="232" t="e">
        <f t="shared" si="1"/>
        <v>#VALUE!</v>
      </c>
      <c r="Y10" s="232"/>
      <c r="Z10" s="187" t="str">
        <v/>
      </c>
      <c r="AA10" s="232" t="e">
        <v>#VALUE!</v>
      </c>
      <c r="AB10" s="270" t="e">
        <v>#VALUE!</v>
      </c>
      <c r="AC10" s="270" t="e">
        <v>#VALUE!</v>
      </c>
      <c r="AD10" s="274" t="e">
        <f t="shared" si="9"/>
        <v>#VALUE!</v>
      </c>
      <c r="AE10" s="232" t="e">
        <v>#VALUE!</v>
      </c>
      <c r="AF10" s="232" t="e">
        <f t="shared" si="2"/>
        <v>#VALUE!</v>
      </c>
      <c r="AG10" s="232"/>
      <c r="AH10" s="232" t="str">
        <v/>
      </c>
      <c r="AI10" s="232" t="e">
        <v>#VALUE!</v>
      </c>
      <c r="AJ10" s="270" t="e">
        <v>#VALUE!</v>
      </c>
      <c r="AK10" s="270" t="e">
        <v>#VALUE!</v>
      </c>
      <c r="AL10" s="274" t="e">
        <f t="shared" si="10"/>
        <v>#VALUE!</v>
      </c>
      <c r="AM10" s="232" t="e">
        <v>#VALUE!</v>
      </c>
      <c r="AN10" s="232" t="e">
        <f t="shared" si="3"/>
        <v>#VALUE!</v>
      </c>
      <c r="AO10" s="232"/>
      <c r="AP10" s="187" t="str">
        <v/>
      </c>
      <c r="AQ10" s="187" t="e">
        <v>#VALUE!</v>
      </c>
      <c r="AR10" s="281" t="e">
        <v>#VALUE!</v>
      </c>
      <c r="AS10" s="281" t="e">
        <v>#VALUE!</v>
      </c>
      <c r="AT10" s="274" t="e">
        <f t="shared" si="11"/>
        <v>#VALUE!</v>
      </c>
      <c r="AU10" s="187" t="e">
        <v>#VALUE!</v>
      </c>
      <c r="AV10" s="232" t="e">
        <f t="shared" si="4"/>
        <v>#VALUE!</v>
      </c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</row>
    <row r="11" spans="1:65">
      <c r="A11" s="247"/>
      <c r="B11" s="232" t="str">
        <v/>
      </c>
      <c r="C11" s="232" t="e">
        <v>#VALUE!</v>
      </c>
      <c r="D11" s="270" t="e">
        <v>#VALUE!</v>
      </c>
      <c r="E11" s="270" t="e">
        <v>#VALUE!</v>
      </c>
      <c r="F11" s="274" t="e">
        <f t="shared" si="0"/>
        <v>#VALUE!</v>
      </c>
      <c r="G11" s="232" t="e">
        <v>#VALUE!</v>
      </c>
      <c r="H11" s="232" t="e">
        <f t="shared" si="5"/>
        <v>#VALUE!</v>
      </c>
      <c r="I11" s="232"/>
      <c r="J11" s="232" t="str">
        <v/>
      </c>
      <c r="K11" s="232" t="e">
        <v>#VALUE!</v>
      </c>
      <c r="L11" s="270" t="e">
        <v>#VALUE!</v>
      </c>
      <c r="M11" s="270" t="e">
        <v>#VALUE!</v>
      </c>
      <c r="N11" s="274" t="e">
        <f t="shared" si="6"/>
        <v>#VALUE!</v>
      </c>
      <c r="O11" s="232" t="e">
        <v>#VALUE!</v>
      </c>
      <c r="P11" s="232" t="e">
        <f t="shared" si="7"/>
        <v>#VALUE!</v>
      </c>
      <c r="Q11" s="232"/>
      <c r="R11" s="232" t="str">
        <v/>
      </c>
      <c r="S11" s="232" t="e">
        <v>#VALUE!</v>
      </c>
      <c r="T11" s="270" t="e">
        <v>#VALUE!</v>
      </c>
      <c r="U11" s="270" t="e">
        <v>#VALUE!</v>
      </c>
      <c r="V11" s="274" t="e">
        <f t="shared" si="8"/>
        <v>#VALUE!</v>
      </c>
      <c r="W11" s="232" t="e">
        <v>#VALUE!</v>
      </c>
      <c r="X11" s="232" t="e">
        <f t="shared" si="1"/>
        <v>#VALUE!</v>
      </c>
      <c r="Y11" s="232"/>
      <c r="Z11" s="187" t="str">
        <v/>
      </c>
      <c r="AA11" s="232" t="e">
        <v>#VALUE!</v>
      </c>
      <c r="AB11" s="270" t="e">
        <v>#VALUE!</v>
      </c>
      <c r="AC11" s="270" t="e">
        <v>#VALUE!</v>
      </c>
      <c r="AD11" s="274" t="e">
        <f t="shared" si="9"/>
        <v>#VALUE!</v>
      </c>
      <c r="AE11" s="232" t="e">
        <v>#VALUE!</v>
      </c>
      <c r="AF11" s="232" t="e">
        <f t="shared" si="2"/>
        <v>#VALUE!</v>
      </c>
      <c r="AG11" s="232"/>
      <c r="AH11" s="232" t="str">
        <v/>
      </c>
      <c r="AI11" s="232" t="e">
        <v>#VALUE!</v>
      </c>
      <c r="AJ11" s="270" t="e">
        <v>#VALUE!</v>
      </c>
      <c r="AK11" s="270" t="e">
        <v>#VALUE!</v>
      </c>
      <c r="AL11" s="274" t="e">
        <f t="shared" si="10"/>
        <v>#VALUE!</v>
      </c>
      <c r="AM11" s="232" t="e">
        <v>#VALUE!</v>
      </c>
      <c r="AN11" s="232" t="e">
        <f t="shared" si="3"/>
        <v>#VALUE!</v>
      </c>
      <c r="AO11" s="232"/>
      <c r="AP11" s="187" t="str">
        <v/>
      </c>
      <c r="AQ11" s="187" t="e">
        <v>#VALUE!</v>
      </c>
      <c r="AR11" s="281" t="e">
        <v>#VALUE!</v>
      </c>
      <c r="AS11" s="281" t="e">
        <v>#VALUE!</v>
      </c>
      <c r="AT11" s="274" t="e">
        <f t="shared" si="11"/>
        <v>#VALUE!</v>
      </c>
      <c r="AU11" s="187" t="e">
        <v>#VALUE!</v>
      </c>
      <c r="AV11" s="232" t="e">
        <f t="shared" si="4"/>
        <v>#VALUE!</v>
      </c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</row>
    <row r="12" spans="1:65">
      <c r="A12" s="247"/>
      <c r="B12" s="232" t="str">
        <v/>
      </c>
      <c r="C12" s="232" t="e">
        <v>#VALUE!</v>
      </c>
      <c r="D12" s="270" t="e">
        <v>#VALUE!</v>
      </c>
      <c r="E12" s="270" t="e">
        <v>#VALUE!</v>
      </c>
      <c r="F12" s="274" t="e">
        <f t="shared" si="0"/>
        <v>#VALUE!</v>
      </c>
      <c r="G12" s="232" t="e">
        <v>#VALUE!</v>
      </c>
      <c r="H12" s="232" t="e">
        <f t="shared" si="5"/>
        <v>#VALUE!</v>
      </c>
      <c r="I12" s="232"/>
      <c r="J12" s="232" t="str">
        <v/>
      </c>
      <c r="K12" s="232" t="e">
        <v>#VALUE!</v>
      </c>
      <c r="L12" s="270" t="e">
        <v>#VALUE!</v>
      </c>
      <c r="M12" s="270" t="e">
        <v>#VALUE!</v>
      </c>
      <c r="N12" s="274" t="e">
        <f t="shared" si="6"/>
        <v>#VALUE!</v>
      </c>
      <c r="O12" s="232" t="e">
        <v>#VALUE!</v>
      </c>
      <c r="P12" s="232" t="e">
        <f t="shared" si="7"/>
        <v>#VALUE!</v>
      </c>
      <c r="Q12" s="232"/>
      <c r="R12" s="232" t="str">
        <v/>
      </c>
      <c r="S12" s="232" t="e">
        <v>#VALUE!</v>
      </c>
      <c r="T12" s="270" t="e">
        <v>#VALUE!</v>
      </c>
      <c r="U12" s="270" t="e">
        <v>#VALUE!</v>
      </c>
      <c r="V12" s="274" t="e">
        <f t="shared" si="8"/>
        <v>#VALUE!</v>
      </c>
      <c r="W12" s="232" t="e">
        <v>#VALUE!</v>
      </c>
      <c r="X12" s="232" t="e">
        <f t="shared" si="1"/>
        <v>#VALUE!</v>
      </c>
      <c r="Y12" s="232"/>
      <c r="Z12" s="187" t="str">
        <v/>
      </c>
      <c r="AA12" s="232" t="e">
        <v>#VALUE!</v>
      </c>
      <c r="AB12" s="270" t="e">
        <v>#VALUE!</v>
      </c>
      <c r="AC12" s="270" t="e">
        <v>#VALUE!</v>
      </c>
      <c r="AD12" s="274" t="e">
        <f t="shared" si="9"/>
        <v>#VALUE!</v>
      </c>
      <c r="AE12" s="232" t="e">
        <v>#VALUE!</v>
      </c>
      <c r="AF12" s="232" t="e">
        <f t="shared" si="2"/>
        <v>#VALUE!</v>
      </c>
      <c r="AG12" s="232"/>
      <c r="AH12" s="232" t="str">
        <v/>
      </c>
      <c r="AI12" s="232" t="e">
        <v>#VALUE!</v>
      </c>
      <c r="AJ12" s="270" t="e">
        <v>#VALUE!</v>
      </c>
      <c r="AK12" s="270" t="e">
        <v>#VALUE!</v>
      </c>
      <c r="AL12" s="274" t="e">
        <f t="shared" si="10"/>
        <v>#VALUE!</v>
      </c>
      <c r="AM12" s="232" t="e">
        <v>#VALUE!</v>
      </c>
      <c r="AN12" s="232" t="e">
        <f t="shared" si="3"/>
        <v>#VALUE!</v>
      </c>
      <c r="AO12" s="232"/>
      <c r="AP12" s="187" t="str">
        <v/>
      </c>
      <c r="AQ12" s="187" t="e">
        <v>#VALUE!</v>
      </c>
      <c r="AR12" s="281" t="e">
        <v>#VALUE!</v>
      </c>
      <c r="AS12" s="281" t="e">
        <v>#VALUE!</v>
      </c>
      <c r="AT12" s="274" t="e">
        <f t="shared" si="11"/>
        <v>#VALUE!</v>
      </c>
      <c r="AU12" s="187" t="e">
        <v>#VALUE!</v>
      </c>
      <c r="AV12" s="232" t="e">
        <f t="shared" si="4"/>
        <v>#VALUE!</v>
      </c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</row>
    <row r="13" spans="1:65">
      <c r="A13" s="247"/>
      <c r="B13" s="232" t="str">
        <v/>
      </c>
      <c r="C13" s="232" t="e">
        <v>#VALUE!</v>
      </c>
      <c r="D13" s="270" t="e">
        <v>#VALUE!</v>
      </c>
      <c r="E13" s="270" t="e">
        <v>#VALUE!</v>
      </c>
      <c r="F13" s="274" t="e">
        <f t="shared" si="0"/>
        <v>#VALUE!</v>
      </c>
      <c r="G13" s="232" t="e">
        <v>#VALUE!</v>
      </c>
      <c r="H13" s="232" t="e">
        <f t="shared" si="5"/>
        <v>#VALUE!</v>
      </c>
      <c r="I13" s="232"/>
      <c r="J13" s="232" t="str">
        <v/>
      </c>
      <c r="K13" s="232" t="e">
        <v>#VALUE!</v>
      </c>
      <c r="L13" s="270" t="e">
        <v>#VALUE!</v>
      </c>
      <c r="M13" s="270" t="e">
        <v>#VALUE!</v>
      </c>
      <c r="N13" s="274" t="e">
        <f t="shared" si="6"/>
        <v>#VALUE!</v>
      </c>
      <c r="O13" s="232" t="e">
        <v>#VALUE!</v>
      </c>
      <c r="P13" s="232" t="e">
        <f t="shared" si="7"/>
        <v>#VALUE!</v>
      </c>
      <c r="Q13" s="232"/>
      <c r="R13" s="232" t="str">
        <v/>
      </c>
      <c r="S13" s="232" t="e">
        <v>#VALUE!</v>
      </c>
      <c r="T13" s="270" t="e">
        <v>#VALUE!</v>
      </c>
      <c r="U13" s="270" t="e">
        <v>#VALUE!</v>
      </c>
      <c r="V13" s="274" t="e">
        <f>IF($T$15&gt;=0,(T13-$T$15)/($T$3-$T$15),T13/$T$3)</f>
        <v>#VALUE!</v>
      </c>
      <c r="W13" s="232" t="e">
        <v>#VALUE!</v>
      </c>
      <c r="X13" s="232" t="e">
        <f t="shared" si="1"/>
        <v>#VALUE!</v>
      </c>
      <c r="Y13" s="232"/>
      <c r="Z13" s="187" t="str">
        <v/>
      </c>
      <c r="AA13" s="232" t="e">
        <v>#VALUE!</v>
      </c>
      <c r="AB13" s="270" t="e">
        <v>#VALUE!</v>
      </c>
      <c r="AC13" s="270" t="e">
        <v>#VALUE!</v>
      </c>
      <c r="AD13" s="274" t="e">
        <f t="shared" si="9"/>
        <v>#VALUE!</v>
      </c>
      <c r="AE13" s="232" t="e">
        <v>#VALUE!</v>
      </c>
      <c r="AF13" s="232" t="e">
        <f t="shared" si="2"/>
        <v>#VALUE!</v>
      </c>
      <c r="AG13" s="232"/>
      <c r="AH13" s="232" t="str">
        <v/>
      </c>
      <c r="AI13" s="232" t="e">
        <v>#VALUE!</v>
      </c>
      <c r="AJ13" s="270" t="e">
        <v>#VALUE!</v>
      </c>
      <c r="AK13" s="270" t="e">
        <v>#VALUE!</v>
      </c>
      <c r="AL13" s="274" t="e">
        <f t="shared" si="10"/>
        <v>#VALUE!</v>
      </c>
      <c r="AM13" s="232" t="e">
        <v>#VALUE!</v>
      </c>
      <c r="AN13" s="232" t="e">
        <f t="shared" si="3"/>
        <v>#VALUE!</v>
      </c>
      <c r="AO13" s="232"/>
      <c r="AP13" s="187" t="str">
        <v/>
      </c>
      <c r="AQ13" s="187" t="e">
        <v>#VALUE!</v>
      </c>
      <c r="AR13" s="281" t="e">
        <v>#VALUE!</v>
      </c>
      <c r="AS13" s="281" t="e">
        <v>#VALUE!</v>
      </c>
      <c r="AT13" s="274" t="e">
        <f t="shared" si="11"/>
        <v>#VALUE!</v>
      </c>
      <c r="AU13" s="187" t="e">
        <v>#VALUE!</v>
      </c>
      <c r="AV13" s="232" t="e">
        <f t="shared" si="4"/>
        <v>#VALUE!</v>
      </c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</row>
    <row r="14" spans="1:65">
      <c r="A14" s="247"/>
      <c r="B14" s="232"/>
      <c r="C14" s="272"/>
      <c r="D14" s="27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187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187"/>
      <c r="AT14" s="187"/>
      <c r="AU14" s="187"/>
      <c r="AV14" s="187"/>
      <c r="AW14" s="187"/>
      <c r="AX14" s="187"/>
      <c r="AY14" s="187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</row>
    <row r="15" spans="1:65">
      <c r="B15" s="248" t="s">
        <v>193</v>
      </c>
      <c r="D15" s="248" t="e">
        <f>'Result Format 2'!B81</f>
        <v>#VALUE!</v>
      </c>
      <c r="L15" s="248" t="e">
        <f>'Result Format 2'!U81</f>
        <v>#VALUE!</v>
      </c>
      <c r="T15" s="248" t="e">
        <f>'Result Format 2'!AN81</f>
        <v>#VALUE!</v>
      </c>
      <c r="U15" s="232"/>
      <c r="V15" s="232"/>
      <c r="W15" s="232"/>
      <c r="X15" s="232"/>
      <c r="Y15" s="232"/>
      <c r="Z15" s="232"/>
      <c r="AA15" s="187"/>
      <c r="AB15" s="187" t="e">
        <f>'Result Format 2'!BG81</f>
        <v>#VALUE!</v>
      </c>
      <c r="AC15" s="187"/>
      <c r="AD15" s="187"/>
      <c r="AE15" s="232"/>
      <c r="AF15" s="232"/>
      <c r="AG15" s="232"/>
      <c r="AH15" s="232"/>
      <c r="AI15" s="232"/>
      <c r="AJ15" s="232" t="e">
        <f>'Result Format 2'!BZ81</f>
        <v>#VALUE!</v>
      </c>
      <c r="AK15" s="232"/>
      <c r="AL15" s="232"/>
      <c r="AM15" s="232"/>
      <c r="AN15" s="232"/>
      <c r="AO15" s="232"/>
      <c r="AP15" s="232"/>
      <c r="AQ15" s="232"/>
      <c r="AR15" s="237" t="e">
        <f>'Result Format 2'!CS81</f>
        <v>#VALUE!</v>
      </c>
    </row>
    <row r="16" spans="1:65" ht="15" thickBot="1">
      <c r="W16" s="247" t="str">
        <f>O18</f>
        <v>1st Exp.</v>
      </c>
      <c r="X16" s="247"/>
      <c r="Y16" s="272"/>
      <c r="Z16" s="247"/>
      <c r="AA16" s="247"/>
      <c r="AE16" s="248"/>
      <c r="AF16" s="232"/>
      <c r="AG16" s="232"/>
      <c r="AH16" s="187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</row>
    <row r="17" spans="1:46" ht="13.5" customHeight="1" thickBot="1">
      <c r="B17" s="248" t="s">
        <v>180</v>
      </c>
      <c r="D17" s="318" t="s">
        <v>177</v>
      </c>
      <c r="F17" s="318"/>
      <c r="G17" s="318"/>
      <c r="K17" s="318" t="s">
        <v>178</v>
      </c>
      <c r="L17" s="318"/>
      <c r="M17" s="318"/>
      <c r="O17" s="318" t="s">
        <v>179</v>
      </c>
      <c r="Q17" s="318"/>
      <c r="R17" s="318"/>
      <c r="W17" s="475" t="s">
        <v>181</v>
      </c>
      <c r="X17" s="477" t="s">
        <v>195</v>
      </c>
      <c r="Y17" s="479" t="s">
        <v>166</v>
      </c>
      <c r="Z17" s="481" t="s">
        <v>167</v>
      </c>
      <c r="AA17" s="475" t="s">
        <v>221</v>
      </c>
      <c r="AD17"/>
      <c r="AE17"/>
      <c r="AF17"/>
      <c r="AG17"/>
      <c r="AH17"/>
      <c r="AI17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</row>
    <row r="18" spans="1:46" ht="13.5" customHeight="1" thickBot="1">
      <c r="B18" s="249" t="str">
        <f>VLOOKUP(11,FaceSheet!$B$203:$C$208,2,FALSE)</f>
        <v>1st Exp.</v>
      </c>
      <c r="D18" s="260" t="str">
        <f>B18</f>
        <v>1st Exp.</v>
      </c>
      <c r="E18" s="319"/>
      <c r="F18" s="266" t="str">
        <f>B19</f>
        <v>2nd Exp.</v>
      </c>
      <c r="G18" s="282"/>
      <c r="H18" s="260" t="str">
        <f>B20</f>
        <v>3rd Exp.</v>
      </c>
      <c r="I18" s="319"/>
      <c r="K18" s="266" t="str">
        <f>D18</f>
        <v>1st Exp.</v>
      </c>
      <c r="L18" s="279" t="str">
        <f>F18</f>
        <v>2nd Exp.</v>
      </c>
      <c r="M18" s="280" t="str">
        <f>H18</f>
        <v>3rd Exp.</v>
      </c>
      <c r="O18" s="335" t="str">
        <f t="shared" ref="O18:O29" si="12">D18</f>
        <v>1st Exp.</v>
      </c>
      <c r="P18" s="303"/>
      <c r="Q18" s="335" t="str">
        <f>F18</f>
        <v>2nd Exp.</v>
      </c>
      <c r="R18" s="302"/>
      <c r="S18" s="335" t="str">
        <f>H18</f>
        <v>3rd Exp.</v>
      </c>
      <c r="T18" s="303"/>
      <c r="W18" s="476"/>
      <c r="X18" s="478"/>
      <c r="Y18" s="480"/>
      <c r="Z18" s="482"/>
      <c r="AA18" s="476"/>
      <c r="AD18"/>
      <c r="AE18"/>
      <c r="AF18"/>
      <c r="AG18"/>
      <c r="AH18"/>
      <c r="AI18"/>
      <c r="AJ18" s="232"/>
      <c r="AK18" s="232"/>
      <c r="AL18" s="232"/>
      <c r="AM18" s="232"/>
      <c r="AN18" s="232"/>
      <c r="AO18"/>
      <c r="AP18"/>
      <c r="AQ18"/>
      <c r="AR18"/>
      <c r="AS18"/>
      <c r="AT18" s="232"/>
    </row>
    <row r="19" spans="1:46">
      <c r="B19" s="251" t="str">
        <f>VLOOKUP(12,FaceSheet!$B$203:$C$208,2,FALSE)</f>
        <v>2nd Exp.</v>
      </c>
      <c r="D19" s="251" t="str">
        <f>IF($B$18="1st Exp.",B3,IF($B$18="2nd Exp.",J3,IF($B$18="3rd Exp.",R3,Z3)))</f>
        <v/>
      </c>
      <c r="E19" s="266">
        <f>IF($B$18="1st Exp.",IFERROR(VLOOKUP(D19,$B$3:$F$13,2,FALSE),""),IF($B$18="2nd Exp.",IFERROR(VLOOKUP(D19,$J$3:$N$13,2,FALSE),""),IF($B$18="3rd Exp.",IFERROR(VLOOKUP(D19,$R$3:$S$13,2,FALSE),""),IFERROR(VLOOKUP(D19,$Z$3:$AA$13,2,FALSE),""))))</f>
        <v>0</v>
      </c>
      <c r="F19" s="249" t="str">
        <f>IF($B$19="1st Exp.",B3,IF($B$19="2nd Exp.",J3,IF($B$19="3rd Exp.",R3,Z3)))</f>
        <v/>
      </c>
      <c r="G19" s="268">
        <f>IF($B$19="2nd Exp.",IFERROR(VLOOKUP(F19,$J$3:$K$13,2,FALSE),""),IF($B$19="3rd Exp.",IFERROR(VLOOKUP(F19,$R$3:$S$13,2,FALSE),""),IF($B$19="4th Exp.",IFERROR(VLOOKUP(F19,$Z$3:$AA$13,2,FALSE),""),IFERROR(VLOOKUP(F19,$AH$3:$AI$13,2,FALSE),""))))</f>
        <v>0</v>
      </c>
      <c r="H19" s="249" t="str">
        <f>IF($B$20="1st Exp.",B3,IF($B$20="2nd Exp.",J3,IF($B$20="3rd Exp.",R3,Z3)))</f>
        <v/>
      </c>
      <c r="I19" s="262">
        <f>IF($B$20="3rd Exp.",IFERROR(VLOOKUP(H19,$R$3:$S$13,2,FALSE),""),IF($B$20="4th Exp.",IFERROR(VLOOKUP(H19,$Z$3:$AA$13,2,FALSE),""),IF($B$20="5th Exp.",IFERROR(VLOOKUP(H19,$AH$3:$AI$13,2,FALSE),""),IFERROR(VLOOKUP(H19,$AP$3:$AQ$13,2,FALSE),""))))</f>
        <v>0</v>
      </c>
      <c r="K19" s="266">
        <f t="shared" ref="K19:K29" si="13">IF($B$18="1st Exp.",IFERROR(VLOOKUP(D19,$B$3:$H$13,7,FALSE),""),IF($B$18="2nd Exp.",IFERROR(VLOOKUP(D19,$J$3:$P$13,7,FALSE),""),IF($B$18="3rd Exp.",IFERROR(VLOOKUP(D19,$R$3:$X$13,7,FALSE),""),IFERROR(VLOOKUP(D19,$Z$3:$AF$13,7,FALSE),""))))</f>
        <v>1</v>
      </c>
      <c r="L19" s="266">
        <f>IF($B$19="2nd Exp.",IFERROR(VLOOKUP(F19,$J$3:$P$13,7,FALSE),""),IF($B$19="3rd Exp.",IFERROR(VLOOKUP(F19,$R$3:$X$13,7,FALSE),""),IF($B$19="4th Exp.",IFERROR(VLOOKUP(F19,$Z$3:$AF$13,7,FALSE),""),IFERROR(VLOOKUP(F19,$AH$3:$AN$13,7,FALSE),""))))</f>
        <v>1</v>
      </c>
      <c r="M19" s="276">
        <f>IF($B$20="3rd Exp.",IFERROR(VLOOKUP(H19,$R$3:$X$13,7,FALSE),""),IF($B$20="4th Exp.",IFERROR(VLOOKUP(H19,$Z$3:$AF$13,7,FALSE),""),IF($B$20="5th Exp.",IFERROR(VLOOKUP(H19,$AH$3:$AN$13,7,FALSE),""),IFERROR(VLOOKUP(H19,$AP$3:$AV$13,7,FALSE),""))))</f>
        <v>1</v>
      </c>
      <c r="O19" s="304" t="str">
        <f t="shared" si="12"/>
        <v/>
      </c>
      <c r="P19" s="305">
        <f>E19</f>
        <v>0</v>
      </c>
      <c r="Q19" s="341" t="str">
        <f>F19</f>
        <v/>
      </c>
      <c r="R19" s="336">
        <f>G19</f>
        <v>0</v>
      </c>
      <c r="S19" s="344" t="str">
        <f>H19</f>
        <v/>
      </c>
      <c r="T19" s="252">
        <f>I19</f>
        <v>0</v>
      </c>
      <c r="W19" s="347" t="str">
        <f>O19</f>
        <v/>
      </c>
      <c r="X19" s="267">
        <v>0</v>
      </c>
      <c r="Y19" s="267">
        <v>0</v>
      </c>
      <c r="Z19" s="267">
        <v>0</v>
      </c>
      <c r="AA19" s="315">
        <f t="shared" ref="AA19:AA29" si="14">IF($B$18="1st Exp.",IFERROR(VLOOKUP(W19,$AD$29:$AH$39,5,FALSE),""),IF($B$18="2nd Exp.",IFERROR(VLOOKUP(W19,$AJ$29:$AN$39,5,FALSE),""),IF($B$18="3rd Exp.",IFERROR(VLOOKUP(W19,$AP$29:$AT$39,5,FALSE),""),IFERROR(VLOOKUP(W19,$AD$43:$AH$53,5,FALSE),""))))</f>
        <v>0</v>
      </c>
      <c r="AD19"/>
      <c r="AE19"/>
      <c r="AF19"/>
      <c r="AG19"/>
      <c r="AH19"/>
      <c r="AI19"/>
      <c r="AJ19"/>
      <c r="AL19"/>
      <c r="AM19"/>
      <c r="AO19"/>
      <c r="AP19"/>
      <c r="AQ19"/>
      <c r="AR19"/>
      <c r="AS19"/>
    </row>
    <row r="20" spans="1:46">
      <c r="B20" s="253" t="str">
        <f>VLOOKUP(13,FaceSheet!$B$203:$C$208,2,FALSE)</f>
        <v>3rd Exp.</v>
      </c>
      <c r="C20" s="236"/>
      <c r="D20" s="251" t="str">
        <f t="shared" ref="D20:D29" si="15">IF($B$18="1st Exp.",B4,IF($B$18="2nd Exp.",J4,IF($B$18="3rd Exp.",R4,Z4)))</f>
        <v/>
      </c>
      <c r="E20" s="261">
        <f>IF($B$18="1st Exp.",IFERROR(VLOOKUP(D20,$B$3:$C$13,2,FALSE),""),IF($B$18="2nd Exp.",IFERROR(VLOOKUP(D20,$J$3:$K$13,2,FALSE),""),IF($B$18="3rd Exp.",IFERROR(VLOOKUP(D20,$R$3:$S$13,2,FALSE),""),IFERROR(VLOOKUP(D20,$Z$3:$AA$13,2,FALSE),""))))</f>
        <v>0</v>
      </c>
      <c r="F20" s="251" t="str">
        <f t="shared" ref="F20:F29" si="16">IF($B$19="1st Exp.",B4,IF($B$19="2nd Exp.",J4,IF($B$19="3rd Exp.",R4,Z4)))</f>
        <v/>
      </c>
      <c r="G20" s="262">
        <f t="shared" ref="G20:G29" si="17">IF($B$19="2nd Exp.",IFERROR(VLOOKUP(F20,$J$3:$K$13,2,FALSE),""),IF($B$19="3rd Exp.",IFERROR(VLOOKUP(F20,$R$3:$S$13,2,FALSE),""),IF($B$19="4th Exp.",IFERROR(VLOOKUP(F20,$Z$3:$AA$13,2,FALSE),""),IFERROR(VLOOKUP(F20,$AH$3:$AI$13,2,FALSE),""))))</f>
        <v>0</v>
      </c>
      <c r="H20" s="251" t="str">
        <f t="shared" ref="H20:H29" si="18">IF($B$20="1st Exp.",B4,IF($B$20="2nd Exp.",J4,IF($B$20="3rd Exp.",R4,Z4)))</f>
        <v/>
      </c>
      <c r="I20" s="262">
        <f t="shared" ref="I20:I29" si="19">IF($B$20="3rd Exp.",IFERROR(VLOOKUP(H20,$R$3:$S$13,2,FALSE),""),IF($B$20="4th Exp.",IFERROR(VLOOKUP(H20,$Z$3:$AA$13,2,FALSE),""),IF($B$20="5th Exp.",IFERROR(VLOOKUP(H20,$AH$3:$AI$13,2,FALSE),""),IFERROR(VLOOKUP(H20,$AP$3:$AQ$13,2,FALSE),""))))</f>
        <v>0</v>
      </c>
      <c r="K20" s="261">
        <f t="shared" si="13"/>
        <v>1</v>
      </c>
      <c r="L20" s="261">
        <f t="shared" ref="L20:L29" si="20">IF($B$19="2nd Exp.",IFERROR(VLOOKUP(F20,$J$3:$P$13,7,FALSE),""),IF($B$19="3rd Exp.",IFERROR(VLOOKUP(F20,$R$3:$X$13,7,FALSE),""),IF($B$19="4th Exp.",IFERROR(VLOOKUP(F20,$Z$3:$AF$13,7,FALSE),""),IFERROR(VLOOKUP(F20,$AH$3:$AN$13,7,FALSE),""))))</f>
        <v>1</v>
      </c>
      <c r="M20" s="277">
        <f t="shared" ref="M20:M29" si="21">IF($B$20="3rd Exp.",IFERROR(VLOOKUP(H20,$R$3:$X$13,7,FALSE),""),IF($B$20="4th Exp.",IFERROR(VLOOKUP(H20,$Z$3:$AF$13,7,FALSE),""),IF($B$20="5th Exp.",IFERROR(VLOOKUP(H20,$AH$3:$AN$13,7,FALSE),""),IFERROR(VLOOKUP(H20,$AP$3:$AV$13,7,FALSE),""))))</f>
        <v>1</v>
      </c>
      <c r="O20" s="304" t="str">
        <f t="shared" si="12"/>
        <v/>
      </c>
      <c r="P20" s="337">
        <f t="shared" ref="P20:P29" si="22">IF(E20="",0,E20*K20)</f>
        <v>0</v>
      </c>
      <c r="Q20" s="342" t="str">
        <f t="shared" ref="Q20:Q29" si="23">F20</f>
        <v/>
      </c>
      <c r="R20" s="237">
        <f t="shared" ref="R20:R29" si="24">IF(G20="",0,G20*L20)</f>
        <v>0</v>
      </c>
      <c r="S20" s="345" t="str">
        <f t="shared" ref="S20:S29" si="25">H20</f>
        <v/>
      </c>
      <c r="T20" s="252">
        <f t="shared" ref="T20:T29" si="26">IF(I20="",0,I20*M20)</f>
        <v>0</v>
      </c>
      <c r="W20" s="348" t="e">
        <f t="shared" ref="W20:W29" si="27">IF(O20*P20=0,"",O20)</f>
        <v>#VALUE!</v>
      </c>
      <c r="X20" s="272" t="e">
        <f t="shared" ref="X20:X29" si="28">IF(W20="","",1-VLOOKUP(W20,$O$64:$P$73,2,FALSE))</f>
        <v>#VALUE!</v>
      </c>
      <c r="Y20" s="272" t="e">
        <f t="shared" ref="Y20:Y29" si="29">IF(X20="","",X20-$Z$30*SQRT((P50/(($P$34^2)*AA20))+(((P35^2)*$P$49)/(($P$34^4)*$AA$19))))</f>
        <v>#VALUE!</v>
      </c>
      <c r="Z20" s="272" t="e">
        <f t="shared" ref="Z20:Z29" si="30">IF(X20="","",X20+$Z$30*SQRT((P50/(($P$34^2)*AA20))+(((P35^2)*$P$49)/(($P$34^4)*$AA$19))))</f>
        <v>#VALUE!</v>
      </c>
      <c r="AA20" s="315" t="str">
        <f t="shared" si="14"/>
        <v/>
      </c>
      <c r="AD20"/>
      <c r="AE20"/>
      <c r="AF20"/>
      <c r="AG20"/>
      <c r="AH20"/>
      <c r="AI20"/>
      <c r="AJ20"/>
      <c r="AL20"/>
      <c r="AM20"/>
      <c r="AO20"/>
      <c r="AP20"/>
      <c r="AQ20"/>
      <c r="AR20"/>
      <c r="AS20"/>
    </row>
    <row r="21" spans="1:46">
      <c r="D21" s="251" t="str">
        <f t="shared" si="15"/>
        <v/>
      </c>
      <c r="E21" s="261">
        <f t="shared" ref="E21:E29" si="31">IF($B$18="1st Exp.",IFERROR(VLOOKUP(D21,$B$3:$C$13,2,FALSE),""),IF($B$18="2nd Exp.",IFERROR(VLOOKUP(D21,$J$3:$K$13,2,FALSE),""),IF($B$18="3rd Exp.",IFERROR(VLOOKUP(D21,$R$3:$S$13,2,FALSE),""),IFERROR(VLOOKUP(D21,$Z$3:$AA$13,2,FALSE),""))))</f>
        <v>0</v>
      </c>
      <c r="F21" s="251" t="str">
        <f t="shared" si="16"/>
        <v/>
      </c>
      <c r="G21" s="262">
        <f t="shared" si="17"/>
        <v>0</v>
      </c>
      <c r="H21" s="251" t="str">
        <f t="shared" si="18"/>
        <v/>
      </c>
      <c r="I21" s="262">
        <f t="shared" si="19"/>
        <v>0</v>
      </c>
      <c r="K21" s="261">
        <f t="shared" si="13"/>
        <v>1</v>
      </c>
      <c r="L21" s="261">
        <f>IF($B$19="2nd Exp.",IFERROR(VLOOKUP(F21,$J$3:$P$13,7,FALSE),""),IF($B$19="3rd Exp.",IFERROR(VLOOKUP(F21,$R$3:$X$13,7,FALSE),""),IF($B$19="4th Exp.",IFERROR(VLOOKUP(F21,$Z$3:$AF$13,7,FALSE),""),IFERROR(VLOOKUP(F21,$AH$3:$AN$13,7,FALSE),""))))</f>
        <v>1</v>
      </c>
      <c r="M21" s="277">
        <f t="shared" si="21"/>
        <v>1</v>
      </c>
      <c r="O21" s="304" t="str">
        <f t="shared" si="12"/>
        <v/>
      </c>
      <c r="P21" s="337">
        <f t="shared" si="22"/>
        <v>0</v>
      </c>
      <c r="Q21" s="342" t="str">
        <f t="shared" si="23"/>
        <v/>
      </c>
      <c r="R21" s="237">
        <f t="shared" si="24"/>
        <v>0</v>
      </c>
      <c r="S21" s="345" t="str">
        <f t="shared" si="25"/>
        <v/>
      </c>
      <c r="T21" s="252">
        <f t="shared" si="26"/>
        <v>0</v>
      </c>
      <c r="W21" s="348" t="e">
        <f t="shared" si="27"/>
        <v>#VALUE!</v>
      </c>
      <c r="X21" s="272" t="e">
        <f t="shared" si="28"/>
        <v>#VALUE!</v>
      </c>
      <c r="Y21" s="272" t="e">
        <f t="shared" si="29"/>
        <v>#VALUE!</v>
      </c>
      <c r="Z21" s="272" t="e">
        <f t="shared" si="30"/>
        <v>#VALUE!</v>
      </c>
      <c r="AA21" s="315" t="str">
        <f t="shared" si="14"/>
        <v/>
      </c>
      <c r="AD21"/>
      <c r="AE21"/>
      <c r="AF21"/>
      <c r="AG21"/>
      <c r="AH21"/>
      <c r="AI21"/>
      <c r="AJ21"/>
      <c r="AL21"/>
      <c r="AM21"/>
      <c r="AO21"/>
      <c r="AP21"/>
      <c r="AQ21"/>
      <c r="AR21"/>
      <c r="AS21"/>
    </row>
    <row r="22" spans="1:46" ht="12.75" customHeight="1">
      <c r="D22" s="251" t="str">
        <f t="shared" si="15"/>
        <v/>
      </c>
      <c r="E22" s="261">
        <f t="shared" si="31"/>
        <v>0</v>
      </c>
      <c r="F22" s="251" t="str">
        <f t="shared" si="16"/>
        <v/>
      </c>
      <c r="G22" s="262">
        <f t="shared" si="17"/>
        <v>0</v>
      </c>
      <c r="H22" s="251" t="str">
        <f t="shared" si="18"/>
        <v/>
      </c>
      <c r="I22" s="262">
        <f t="shared" si="19"/>
        <v>0</v>
      </c>
      <c r="K22" s="261">
        <f t="shared" si="13"/>
        <v>1</v>
      </c>
      <c r="L22" s="261">
        <f t="shared" si="20"/>
        <v>1</v>
      </c>
      <c r="M22" s="277">
        <f>IF($B$20="3rd Exp.",IFERROR(VLOOKUP(H22,$R$3:$X$13,7,FALSE),""),IF($B$20="4th Exp.",IFERROR(VLOOKUP(H22,$Z$3:$AF$13,7,FALSE),""),IF($B$20="5th Exp.",IFERROR(VLOOKUP(H22,$AH$3:$AN$13,7,FALSE),""),IFERROR(VLOOKUP(H22,$AP$3:$AV$13,7,FALSE),""))))</f>
        <v>1</v>
      </c>
      <c r="O22" s="304" t="str">
        <f t="shared" si="12"/>
        <v/>
      </c>
      <c r="P22" s="337">
        <f t="shared" si="22"/>
        <v>0</v>
      </c>
      <c r="Q22" s="342" t="str">
        <f t="shared" si="23"/>
        <v/>
      </c>
      <c r="R22" s="237">
        <f t="shared" si="24"/>
        <v>0</v>
      </c>
      <c r="S22" s="345" t="str">
        <f t="shared" si="25"/>
        <v/>
      </c>
      <c r="T22" s="252">
        <f t="shared" si="26"/>
        <v>0</v>
      </c>
      <c r="W22" s="348" t="e">
        <f t="shared" si="27"/>
        <v>#VALUE!</v>
      </c>
      <c r="X22" s="272" t="e">
        <f t="shared" si="28"/>
        <v>#VALUE!</v>
      </c>
      <c r="Y22" s="272" t="e">
        <f t="shared" si="29"/>
        <v>#VALUE!</v>
      </c>
      <c r="Z22" s="272" t="e">
        <f t="shared" si="30"/>
        <v>#VALUE!</v>
      </c>
      <c r="AA22" s="315" t="str">
        <f t="shared" si="14"/>
        <v/>
      </c>
      <c r="AD22"/>
      <c r="AE22"/>
      <c r="AF22"/>
      <c r="AG22"/>
      <c r="AH22"/>
      <c r="AI22"/>
      <c r="AJ22"/>
      <c r="AL22"/>
      <c r="AM22"/>
      <c r="AO22"/>
      <c r="AP22"/>
      <c r="AQ22"/>
      <c r="AR22"/>
      <c r="AS22"/>
    </row>
    <row r="23" spans="1:46" ht="12.75" customHeight="1">
      <c r="D23" s="251" t="str">
        <f t="shared" si="15"/>
        <v/>
      </c>
      <c r="E23" s="261">
        <f t="shared" si="31"/>
        <v>0</v>
      </c>
      <c r="F23" s="251" t="str">
        <f t="shared" si="16"/>
        <v/>
      </c>
      <c r="G23" s="262">
        <f t="shared" si="17"/>
        <v>0</v>
      </c>
      <c r="H23" s="251" t="str">
        <f t="shared" si="18"/>
        <v/>
      </c>
      <c r="I23" s="262">
        <f t="shared" si="19"/>
        <v>0</v>
      </c>
      <c r="K23" s="261">
        <f t="shared" si="13"/>
        <v>1</v>
      </c>
      <c r="L23" s="261">
        <f t="shared" si="20"/>
        <v>1</v>
      </c>
      <c r="M23" s="277">
        <f t="shared" si="21"/>
        <v>1</v>
      </c>
      <c r="O23" s="304" t="str">
        <f t="shared" si="12"/>
        <v/>
      </c>
      <c r="P23" s="337">
        <f t="shared" si="22"/>
        <v>0</v>
      </c>
      <c r="Q23" s="342" t="str">
        <f t="shared" si="23"/>
        <v/>
      </c>
      <c r="R23" s="237">
        <f t="shared" si="24"/>
        <v>0</v>
      </c>
      <c r="S23" s="345" t="str">
        <f t="shared" si="25"/>
        <v/>
      </c>
      <c r="T23" s="252">
        <f t="shared" si="26"/>
        <v>0</v>
      </c>
      <c r="W23" s="348" t="e">
        <f t="shared" si="27"/>
        <v>#VALUE!</v>
      </c>
      <c r="X23" s="272" t="e">
        <f t="shared" si="28"/>
        <v>#VALUE!</v>
      </c>
      <c r="Y23" s="272" t="e">
        <f t="shared" si="29"/>
        <v>#VALUE!</v>
      </c>
      <c r="Z23" s="272" t="e">
        <f t="shared" si="30"/>
        <v>#VALUE!</v>
      </c>
      <c r="AA23" s="315" t="str">
        <f t="shared" si="14"/>
        <v/>
      </c>
      <c r="AD23"/>
      <c r="AE23"/>
      <c r="AF23"/>
      <c r="AG23"/>
      <c r="AH23"/>
      <c r="AI23"/>
      <c r="AJ23"/>
      <c r="AL23"/>
      <c r="AM23"/>
      <c r="AO23"/>
      <c r="AP23"/>
      <c r="AQ23"/>
      <c r="AR23"/>
      <c r="AS23"/>
    </row>
    <row r="24" spans="1:46" ht="12.75" customHeight="1">
      <c r="B24" s="237"/>
      <c r="D24" s="251" t="str">
        <f t="shared" si="15"/>
        <v/>
      </c>
      <c r="E24" s="261">
        <f t="shared" si="31"/>
        <v>0</v>
      </c>
      <c r="F24" s="251" t="str">
        <f t="shared" si="16"/>
        <v/>
      </c>
      <c r="G24" s="262">
        <f t="shared" si="17"/>
        <v>0</v>
      </c>
      <c r="H24" s="251" t="str">
        <f t="shared" si="18"/>
        <v/>
      </c>
      <c r="I24" s="262">
        <f t="shared" si="19"/>
        <v>0</v>
      </c>
      <c r="K24" s="261">
        <f t="shared" si="13"/>
        <v>1</v>
      </c>
      <c r="L24" s="261">
        <f t="shared" si="20"/>
        <v>1</v>
      </c>
      <c r="M24" s="277">
        <f t="shared" si="21"/>
        <v>1</v>
      </c>
      <c r="O24" s="304" t="str">
        <f t="shared" si="12"/>
        <v/>
      </c>
      <c r="P24" s="337">
        <f t="shared" si="22"/>
        <v>0</v>
      </c>
      <c r="Q24" s="342" t="str">
        <f t="shared" si="23"/>
        <v/>
      </c>
      <c r="R24" s="237">
        <f t="shared" si="24"/>
        <v>0</v>
      </c>
      <c r="S24" s="345" t="str">
        <f t="shared" si="25"/>
        <v/>
      </c>
      <c r="T24" s="252">
        <f t="shared" si="26"/>
        <v>0</v>
      </c>
      <c r="W24" s="348" t="e">
        <f t="shared" si="27"/>
        <v>#VALUE!</v>
      </c>
      <c r="X24" s="272" t="e">
        <f t="shared" si="28"/>
        <v>#VALUE!</v>
      </c>
      <c r="Y24" s="272" t="e">
        <f t="shared" si="29"/>
        <v>#VALUE!</v>
      </c>
      <c r="Z24" s="272" t="e">
        <f t="shared" si="30"/>
        <v>#VALUE!</v>
      </c>
      <c r="AA24" s="315" t="str">
        <f t="shared" si="14"/>
        <v/>
      </c>
      <c r="AD24"/>
      <c r="AE24"/>
      <c r="AF24"/>
      <c r="AG24"/>
      <c r="AH24"/>
      <c r="AI24"/>
      <c r="AJ24"/>
      <c r="AL24"/>
      <c r="AM24"/>
      <c r="AO24"/>
      <c r="AP24"/>
      <c r="AQ24"/>
      <c r="AR24"/>
      <c r="AS24"/>
    </row>
    <row r="25" spans="1:46" ht="12.75" customHeight="1">
      <c r="A25" s="254"/>
      <c r="B25" s="237"/>
      <c r="D25" s="251" t="str">
        <f t="shared" si="15"/>
        <v/>
      </c>
      <c r="E25" s="261">
        <f t="shared" si="31"/>
        <v>0</v>
      </c>
      <c r="F25" s="251" t="str">
        <f t="shared" si="16"/>
        <v/>
      </c>
      <c r="G25" s="262">
        <f t="shared" si="17"/>
        <v>0</v>
      </c>
      <c r="H25" s="251" t="str">
        <f t="shared" si="18"/>
        <v/>
      </c>
      <c r="I25" s="262">
        <f t="shared" si="19"/>
        <v>0</v>
      </c>
      <c r="K25" s="261">
        <f t="shared" si="13"/>
        <v>1</v>
      </c>
      <c r="L25" s="261">
        <f t="shared" si="20"/>
        <v>1</v>
      </c>
      <c r="M25" s="277">
        <f t="shared" si="21"/>
        <v>1</v>
      </c>
      <c r="O25" s="304" t="str">
        <f t="shared" si="12"/>
        <v/>
      </c>
      <c r="P25" s="337">
        <f t="shared" si="22"/>
        <v>0</v>
      </c>
      <c r="Q25" s="342" t="str">
        <f t="shared" si="23"/>
        <v/>
      </c>
      <c r="R25" s="237">
        <f t="shared" si="24"/>
        <v>0</v>
      </c>
      <c r="S25" s="345" t="str">
        <f t="shared" si="25"/>
        <v/>
      </c>
      <c r="T25" s="252">
        <f t="shared" si="26"/>
        <v>0</v>
      </c>
      <c r="W25" s="348" t="e">
        <f t="shared" si="27"/>
        <v>#VALUE!</v>
      </c>
      <c r="X25" s="272" t="e">
        <f t="shared" si="28"/>
        <v>#VALUE!</v>
      </c>
      <c r="Y25" s="272" t="e">
        <f t="shared" si="29"/>
        <v>#VALUE!</v>
      </c>
      <c r="Z25" s="272" t="e">
        <f t="shared" si="30"/>
        <v>#VALUE!</v>
      </c>
      <c r="AA25" s="315" t="str">
        <f t="shared" si="14"/>
        <v/>
      </c>
      <c r="AD25"/>
      <c r="AE25"/>
      <c r="AF25"/>
      <c r="AG25"/>
      <c r="AH25"/>
      <c r="AI25"/>
      <c r="AJ25"/>
      <c r="AL25"/>
      <c r="AM25"/>
      <c r="AO25"/>
      <c r="AP25"/>
      <c r="AQ25"/>
      <c r="AR25"/>
      <c r="AS25"/>
    </row>
    <row r="26" spans="1:46" ht="12.75" customHeight="1">
      <c r="B26" s="237"/>
      <c r="D26" s="251" t="str">
        <f t="shared" si="15"/>
        <v/>
      </c>
      <c r="E26" s="261">
        <f t="shared" si="31"/>
        <v>0</v>
      </c>
      <c r="F26" s="251" t="str">
        <f t="shared" si="16"/>
        <v/>
      </c>
      <c r="G26" s="262">
        <f t="shared" si="17"/>
        <v>0</v>
      </c>
      <c r="H26" s="251" t="str">
        <f t="shared" si="18"/>
        <v/>
      </c>
      <c r="I26" s="262">
        <f t="shared" si="19"/>
        <v>0</v>
      </c>
      <c r="K26" s="261">
        <f t="shared" si="13"/>
        <v>1</v>
      </c>
      <c r="L26" s="261">
        <f t="shared" si="20"/>
        <v>1</v>
      </c>
      <c r="M26" s="277">
        <f t="shared" si="21"/>
        <v>1</v>
      </c>
      <c r="O26" s="304" t="str">
        <f t="shared" si="12"/>
        <v/>
      </c>
      <c r="P26" s="337">
        <f t="shared" si="22"/>
        <v>0</v>
      </c>
      <c r="Q26" s="342" t="str">
        <f t="shared" si="23"/>
        <v/>
      </c>
      <c r="R26" s="237">
        <f t="shared" si="24"/>
        <v>0</v>
      </c>
      <c r="S26" s="345" t="str">
        <f t="shared" si="25"/>
        <v/>
      </c>
      <c r="T26" s="252">
        <f t="shared" si="26"/>
        <v>0</v>
      </c>
      <c r="W26" s="348" t="e">
        <f t="shared" si="27"/>
        <v>#VALUE!</v>
      </c>
      <c r="X26" s="272" t="e">
        <f t="shared" si="28"/>
        <v>#VALUE!</v>
      </c>
      <c r="Y26" s="272" t="e">
        <f t="shared" si="29"/>
        <v>#VALUE!</v>
      </c>
      <c r="Z26" s="272" t="e">
        <f t="shared" si="30"/>
        <v>#VALUE!</v>
      </c>
      <c r="AA26" s="315" t="str">
        <f t="shared" si="14"/>
        <v/>
      </c>
      <c r="AD26"/>
      <c r="AE26"/>
      <c r="AF26"/>
      <c r="AG26"/>
      <c r="AH26"/>
      <c r="AI26"/>
      <c r="AJ26"/>
      <c r="AK26"/>
      <c r="AL26"/>
      <c r="AM26"/>
      <c r="AN26" s="232"/>
      <c r="AO26" s="232"/>
      <c r="AP26" s="232"/>
      <c r="AQ26" s="232"/>
      <c r="AR26" s="232"/>
      <c r="AS26" s="232"/>
      <c r="AT26" s="232"/>
    </row>
    <row r="27" spans="1:46" ht="12.75" customHeight="1">
      <c r="B27" s="237"/>
      <c r="D27" s="251" t="str">
        <f t="shared" si="15"/>
        <v/>
      </c>
      <c r="E27" s="261">
        <f t="shared" si="31"/>
        <v>0</v>
      </c>
      <c r="F27" s="251" t="str">
        <f t="shared" si="16"/>
        <v/>
      </c>
      <c r="G27" s="262">
        <f t="shared" si="17"/>
        <v>0</v>
      </c>
      <c r="H27" s="251" t="str">
        <f t="shared" si="18"/>
        <v/>
      </c>
      <c r="I27" s="262">
        <f t="shared" si="19"/>
        <v>0</v>
      </c>
      <c r="K27" s="261">
        <f t="shared" si="13"/>
        <v>1</v>
      </c>
      <c r="L27" s="261">
        <f t="shared" si="20"/>
        <v>1</v>
      </c>
      <c r="M27" s="277">
        <f t="shared" si="21"/>
        <v>1</v>
      </c>
      <c r="O27" s="304" t="str">
        <f t="shared" si="12"/>
        <v/>
      </c>
      <c r="P27" s="337">
        <f t="shared" si="22"/>
        <v>0</v>
      </c>
      <c r="Q27" s="342" t="str">
        <f t="shared" si="23"/>
        <v/>
      </c>
      <c r="R27" s="237">
        <f t="shared" si="24"/>
        <v>0</v>
      </c>
      <c r="S27" s="345" t="str">
        <f t="shared" si="25"/>
        <v/>
      </c>
      <c r="T27" s="252">
        <f t="shared" si="26"/>
        <v>0</v>
      </c>
      <c r="W27" s="348" t="e">
        <f t="shared" si="27"/>
        <v>#VALUE!</v>
      </c>
      <c r="X27" s="272" t="e">
        <f t="shared" si="28"/>
        <v>#VALUE!</v>
      </c>
      <c r="Y27" s="272" t="e">
        <f t="shared" si="29"/>
        <v>#VALUE!</v>
      </c>
      <c r="Z27" s="272" t="e">
        <f t="shared" si="30"/>
        <v>#VALUE!</v>
      </c>
      <c r="AA27" s="315" t="str">
        <f t="shared" si="14"/>
        <v/>
      </c>
      <c r="AD27" s="248" t="s">
        <v>158</v>
      </c>
      <c r="AE27" s="248"/>
      <c r="AF27"/>
      <c r="AG27"/>
      <c r="AH27" s="248"/>
      <c r="AI27"/>
      <c r="AJ27" s="248" t="s">
        <v>209</v>
      </c>
      <c r="AL27"/>
      <c r="AM27"/>
      <c r="AN27" s="232"/>
      <c r="AO27" s="232"/>
      <c r="AP27" s="248" t="s">
        <v>210</v>
      </c>
      <c r="AQ27" s="232"/>
      <c r="AR27" s="232"/>
      <c r="AS27" s="232"/>
      <c r="AT27" s="232"/>
    </row>
    <row r="28" spans="1:46" ht="12.75" customHeight="1">
      <c r="B28" s="237"/>
      <c r="D28" s="251" t="str">
        <f t="shared" si="15"/>
        <v/>
      </c>
      <c r="E28" s="261">
        <f t="shared" si="31"/>
        <v>0</v>
      </c>
      <c r="F28" s="251" t="str">
        <f t="shared" si="16"/>
        <v/>
      </c>
      <c r="G28" s="262">
        <f t="shared" si="17"/>
        <v>0</v>
      </c>
      <c r="H28" s="251" t="str">
        <f t="shared" si="18"/>
        <v/>
      </c>
      <c r="I28" s="262">
        <f t="shared" si="19"/>
        <v>0</v>
      </c>
      <c r="K28" s="261">
        <f t="shared" si="13"/>
        <v>1</v>
      </c>
      <c r="L28" s="261">
        <f t="shared" si="20"/>
        <v>1</v>
      </c>
      <c r="M28" s="277">
        <f t="shared" si="21"/>
        <v>1</v>
      </c>
      <c r="O28" s="304" t="str">
        <f t="shared" si="12"/>
        <v/>
      </c>
      <c r="P28" s="337">
        <f t="shared" si="22"/>
        <v>0</v>
      </c>
      <c r="Q28" s="342" t="str">
        <f t="shared" si="23"/>
        <v/>
      </c>
      <c r="R28" s="237">
        <f t="shared" si="24"/>
        <v>0</v>
      </c>
      <c r="S28" s="345" t="str">
        <f t="shared" si="25"/>
        <v/>
      </c>
      <c r="T28" s="252">
        <f t="shared" si="26"/>
        <v>0</v>
      </c>
      <c r="W28" s="348" t="e">
        <f t="shared" si="27"/>
        <v>#VALUE!</v>
      </c>
      <c r="X28" s="272" t="e">
        <f t="shared" si="28"/>
        <v>#VALUE!</v>
      </c>
      <c r="Y28" s="272" t="e">
        <f t="shared" si="29"/>
        <v>#VALUE!</v>
      </c>
      <c r="Z28" s="272" t="e">
        <f t="shared" si="30"/>
        <v>#VALUE!</v>
      </c>
      <c r="AA28" s="315" t="str">
        <f t="shared" si="14"/>
        <v/>
      </c>
      <c r="AD28" s="250" t="s">
        <v>216</v>
      </c>
      <c r="AE28" s="250" t="s">
        <v>215</v>
      </c>
      <c r="AF28" s="297" t="s">
        <v>214</v>
      </c>
      <c r="AG28" s="297" t="s">
        <v>219</v>
      </c>
      <c r="AH28" s="297" t="s">
        <v>220</v>
      </c>
      <c r="AJ28" s="250" t="s">
        <v>173</v>
      </c>
      <c r="AK28" s="250" t="s">
        <v>215</v>
      </c>
      <c r="AL28" s="297" t="s">
        <v>214</v>
      </c>
      <c r="AM28" s="297" t="s">
        <v>218</v>
      </c>
      <c r="AN28" s="297" t="s">
        <v>222</v>
      </c>
      <c r="AO28" s="232"/>
      <c r="AP28" s="250" t="s">
        <v>173</v>
      </c>
      <c r="AQ28" s="250" t="s">
        <v>215</v>
      </c>
      <c r="AR28" s="297" t="s">
        <v>214</v>
      </c>
      <c r="AS28" s="297" t="s">
        <v>218</v>
      </c>
      <c r="AT28" s="297" t="s">
        <v>222</v>
      </c>
    </row>
    <row r="29" spans="1:46" ht="12.75" customHeight="1" thickBot="1">
      <c r="A29" s="247"/>
      <c r="B29" s="237"/>
      <c r="D29" s="253" t="str">
        <f t="shared" si="15"/>
        <v/>
      </c>
      <c r="E29" s="263">
        <f t="shared" si="31"/>
        <v>0</v>
      </c>
      <c r="F29" s="253" t="str">
        <f t="shared" si="16"/>
        <v/>
      </c>
      <c r="G29" s="264">
        <f t="shared" si="17"/>
        <v>0</v>
      </c>
      <c r="H29" s="253" t="str">
        <f t="shared" si="18"/>
        <v/>
      </c>
      <c r="I29" s="264">
        <f t="shared" si="19"/>
        <v>0</v>
      </c>
      <c r="K29" s="263">
        <f t="shared" si="13"/>
        <v>1</v>
      </c>
      <c r="L29" s="263">
        <f t="shared" si="20"/>
        <v>1</v>
      </c>
      <c r="M29" s="278">
        <f t="shared" si="21"/>
        <v>1</v>
      </c>
      <c r="O29" s="307" t="str">
        <f t="shared" si="12"/>
        <v/>
      </c>
      <c r="P29" s="338">
        <f t="shared" si="22"/>
        <v>0</v>
      </c>
      <c r="Q29" s="343" t="str">
        <f t="shared" si="23"/>
        <v/>
      </c>
      <c r="R29" s="339">
        <f t="shared" si="24"/>
        <v>0</v>
      </c>
      <c r="S29" s="346" t="str">
        <f t="shared" si="25"/>
        <v/>
      </c>
      <c r="T29" s="340">
        <f t="shared" si="26"/>
        <v>0</v>
      </c>
      <c r="W29" s="349" t="e">
        <f t="shared" si="27"/>
        <v>#VALUE!</v>
      </c>
      <c r="X29" s="350" t="e">
        <f t="shared" si="28"/>
        <v>#VALUE!</v>
      </c>
      <c r="Y29" s="350" t="e">
        <f t="shared" si="29"/>
        <v>#VALUE!</v>
      </c>
      <c r="Z29" s="351" t="e">
        <f t="shared" si="30"/>
        <v>#VALUE!</v>
      </c>
      <c r="AA29" s="316" t="str">
        <f t="shared" si="14"/>
        <v/>
      </c>
      <c r="AD29" s="228" t="str">
        <f t="shared" ref="AD29:AD39" si="32">B3</f>
        <v/>
      </c>
      <c r="AE29" s="250">
        <f t="array" ref="AE29:AE39">TRANSPOSE('Result Format 2'!C127:M127)</f>
        <v>0</v>
      </c>
      <c r="AF29" s="250" t="str">
        <f t="shared" ref="AF29:AF39" si="33">IFERROR(H3*(AE29-1)*E3,"")</f>
        <v/>
      </c>
      <c r="AG29" s="250">
        <f t="shared" ref="AG29:AG39" si="34">H3*(AE29-1)</f>
        <v>-1</v>
      </c>
      <c r="AH29" s="250">
        <f t="shared" ref="AH29:AH39" si="35">H3*AE29</f>
        <v>0</v>
      </c>
      <c r="AJ29" s="250" t="str">
        <f t="shared" ref="AJ29:AJ39" si="36">J3</f>
        <v/>
      </c>
      <c r="AK29" s="250">
        <f t="array" ref="AK29:AK39">TRANSPOSE('Result Format 2'!V127:AF127)</f>
        <v>0</v>
      </c>
      <c r="AL29" s="250" t="str">
        <f t="shared" ref="AL29:AL39" si="37">IFERROR(P3*(AK29-1)*M3,"")</f>
        <v/>
      </c>
      <c r="AM29" s="250">
        <f t="shared" ref="AM29:AM39" si="38">P3*(AK29-1)</f>
        <v>-1</v>
      </c>
      <c r="AN29" s="250">
        <f t="shared" ref="AN29:AN39" si="39">P3*AK29</f>
        <v>0</v>
      </c>
      <c r="AP29" s="250" t="str">
        <f t="shared" ref="AP29:AP39" si="40">R3</f>
        <v/>
      </c>
      <c r="AQ29" s="250">
        <f t="array" ref="AQ29:AQ39">TRANSPOSE('Result Format 2'!AO127:AY127)</f>
        <v>0</v>
      </c>
      <c r="AR29" s="250" t="str">
        <f t="shared" ref="AR29:AR39" si="41">IFERROR(X3*(AQ29-1)*U3,"")</f>
        <v/>
      </c>
      <c r="AS29" s="250">
        <f t="shared" ref="AS29:AS39" si="42">X3*(AQ29-1)</f>
        <v>-1</v>
      </c>
      <c r="AT29" s="250">
        <f t="shared" ref="AT29:AT39" si="43">X3*AQ29</f>
        <v>0</v>
      </c>
    </row>
    <row r="30" spans="1:46" ht="12.75" customHeight="1">
      <c r="A30" s="247"/>
      <c r="B30" s="237"/>
      <c r="L30" s="236"/>
      <c r="N30" s="237"/>
      <c r="P30" s="245"/>
      <c r="R30" s="245"/>
      <c r="T30" s="245"/>
      <c r="W30" s="352"/>
      <c r="X30" s="272"/>
      <c r="Y30" s="299" t="s">
        <v>225</v>
      </c>
      <c r="Z30" s="235">
        <f>_xlfn.NORM.S.INV(0.975)</f>
        <v>1.9599639845400536</v>
      </c>
      <c r="AA30" s="247"/>
      <c r="AC30" s="235"/>
      <c r="AD30" s="228" t="str">
        <f t="shared" si="32"/>
        <v/>
      </c>
      <c r="AE30" s="250">
        <v>0</v>
      </c>
      <c r="AF30" s="250" t="str">
        <f t="shared" si="33"/>
        <v/>
      </c>
      <c r="AG30" s="250" t="e">
        <f t="shared" si="34"/>
        <v>#VALUE!</v>
      </c>
      <c r="AH30" s="250" t="e">
        <f t="shared" si="35"/>
        <v>#VALUE!</v>
      </c>
      <c r="AJ30" s="250" t="str">
        <f t="shared" si="36"/>
        <v/>
      </c>
      <c r="AK30" s="250">
        <v>0</v>
      </c>
      <c r="AL30" s="250" t="str">
        <f t="shared" si="37"/>
        <v/>
      </c>
      <c r="AM30" s="250" t="e">
        <f t="shared" si="38"/>
        <v>#VALUE!</v>
      </c>
      <c r="AN30" s="250" t="e">
        <f t="shared" si="39"/>
        <v>#VALUE!</v>
      </c>
      <c r="AO30" s="232"/>
      <c r="AP30" s="250" t="str">
        <f t="shared" si="40"/>
        <v/>
      </c>
      <c r="AQ30" s="250">
        <v>0</v>
      </c>
      <c r="AR30" s="250" t="str">
        <f t="shared" si="41"/>
        <v/>
      </c>
      <c r="AS30" s="250" t="e">
        <f t="shared" si="42"/>
        <v>#VALUE!</v>
      </c>
      <c r="AT30" s="250" t="e">
        <f t="shared" si="43"/>
        <v>#VALUE!</v>
      </c>
    </row>
    <row r="31" spans="1:46" ht="12.75" customHeight="1" thickBot="1">
      <c r="B31" s="237"/>
      <c r="L31" s="237"/>
      <c r="P31" s="245"/>
      <c r="R31" s="245"/>
      <c r="T31" s="245"/>
      <c r="W31" s="272" t="str">
        <f>Q18</f>
        <v>2nd Exp.</v>
      </c>
      <c r="X31" s="235"/>
      <c r="Y31" s="235"/>
      <c r="Z31" s="235"/>
      <c r="AA31" s="234"/>
      <c r="AD31" s="228" t="str">
        <f t="shared" si="32"/>
        <v/>
      </c>
      <c r="AE31" s="250">
        <v>0</v>
      </c>
      <c r="AF31" s="250" t="str">
        <f t="shared" si="33"/>
        <v/>
      </c>
      <c r="AG31" s="250" t="e">
        <f t="shared" si="34"/>
        <v>#VALUE!</v>
      </c>
      <c r="AH31" s="250" t="e">
        <f t="shared" si="35"/>
        <v>#VALUE!</v>
      </c>
      <c r="AJ31" s="250" t="str">
        <f t="shared" si="36"/>
        <v/>
      </c>
      <c r="AK31" s="250">
        <v>0</v>
      </c>
      <c r="AL31" s="250" t="str">
        <f t="shared" si="37"/>
        <v/>
      </c>
      <c r="AM31" s="250" t="e">
        <f t="shared" si="38"/>
        <v>#VALUE!</v>
      </c>
      <c r="AN31" s="250" t="e">
        <f t="shared" si="39"/>
        <v>#VALUE!</v>
      </c>
      <c r="AO31" s="232"/>
      <c r="AP31" s="250" t="str">
        <f t="shared" si="40"/>
        <v/>
      </c>
      <c r="AQ31" s="250">
        <v>0</v>
      </c>
      <c r="AR31" s="250" t="str">
        <f t="shared" si="41"/>
        <v/>
      </c>
      <c r="AS31" s="250" t="e">
        <f t="shared" si="42"/>
        <v>#VALUE!</v>
      </c>
      <c r="AT31" s="250" t="e">
        <f t="shared" si="43"/>
        <v>#VALUE!</v>
      </c>
    </row>
    <row r="32" spans="1:46" ht="12.75" customHeight="1" thickBot="1">
      <c r="B32" s="237"/>
      <c r="D32" s="320" t="s">
        <v>188</v>
      </c>
      <c r="E32" s="324"/>
      <c r="F32" s="324"/>
      <c r="G32" s="320"/>
      <c r="H32" s="324"/>
      <c r="I32" s="320"/>
      <c r="O32" s="318" t="s">
        <v>189</v>
      </c>
      <c r="R32" s="318"/>
      <c r="T32" s="318"/>
      <c r="W32" s="475" t="s">
        <v>181</v>
      </c>
      <c r="X32" s="477" t="s">
        <v>195</v>
      </c>
      <c r="Y32" s="479" t="s">
        <v>166</v>
      </c>
      <c r="Z32" s="481" t="s">
        <v>167</v>
      </c>
      <c r="AA32" s="475" t="s">
        <v>221</v>
      </c>
      <c r="AD32" s="228" t="str">
        <f t="shared" si="32"/>
        <v/>
      </c>
      <c r="AE32" s="250">
        <v>0</v>
      </c>
      <c r="AF32" s="250" t="str">
        <f t="shared" si="33"/>
        <v/>
      </c>
      <c r="AG32" s="250" t="e">
        <f t="shared" si="34"/>
        <v>#VALUE!</v>
      </c>
      <c r="AH32" s="250" t="e">
        <f t="shared" si="35"/>
        <v>#VALUE!</v>
      </c>
      <c r="AJ32" s="250" t="str">
        <f t="shared" si="36"/>
        <v/>
      </c>
      <c r="AK32" s="250">
        <v>0</v>
      </c>
      <c r="AL32" s="250" t="str">
        <f t="shared" si="37"/>
        <v/>
      </c>
      <c r="AM32" s="250" t="e">
        <f t="shared" si="38"/>
        <v>#VALUE!</v>
      </c>
      <c r="AN32" s="250" t="e">
        <f t="shared" si="39"/>
        <v>#VALUE!</v>
      </c>
      <c r="AO32" s="232"/>
      <c r="AP32" s="250" t="str">
        <f t="shared" si="40"/>
        <v/>
      </c>
      <c r="AQ32" s="250">
        <v>0</v>
      </c>
      <c r="AR32" s="250" t="str">
        <f t="shared" si="41"/>
        <v/>
      </c>
      <c r="AS32" s="250" t="e">
        <f t="shared" si="42"/>
        <v>#VALUE!</v>
      </c>
      <c r="AT32" s="250" t="e">
        <f t="shared" si="43"/>
        <v>#VALUE!</v>
      </c>
    </row>
    <row r="33" spans="2:46" ht="12.75" customHeight="1" thickBot="1">
      <c r="B33" s="237"/>
      <c r="D33" s="321" t="str">
        <f>B18</f>
        <v>1st Exp.</v>
      </c>
      <c r="E33" s="333"/>
      <c r="F33" s="321" t="str">
        <f>B19</f>
        <v>2nd Exp.</v>
      </c>
      <c r="G33" s="333"/>
      <c r="H33" s="329" t="str">
        <f>B20</f>
        <v>3rd Exp.</v>
      </c>
      <c r="I33" s="330"/>
      <c r="O33" s="335" t="str">
        <f t="shared" ref="O33:O44" si="44">D33</f>
        <v>1st Exp.</v>
      </c>
      <c r="P33" s="303"/>
      <c r="Q33" s="335" t="str">
        <f>F33</f>
        <v>2nd Exp.</v>
      </c>
      <c r="R33" s="302"/>
      <c r="S33" s="335" t="str">
        <f>H33</f>
        <v>3rd Exp.</v>
      </c>
      <c r="T33" s="303"/>
      <c r="W33" s="476"/>
      <c r="X33" s="478"/>
      <c r="Y33" s="480"/>
      <c r="Z33" s="482"/>
      <c r="AA33" s="476"/>
      <c r="AD33" s="228" t="str">
        <f t="shared" si="32"/>
        <v/>
      </c>
      <c r="AE33" s="250">
        <v>0</v>
      </c>
      <c r="AF33" s="250" t="str">
        <f t="shared" si="33"/>
        <v/>
      </c>
      <c r="AG33" s="250" t="e">
        <f t="shared" si="34"/>
        <v>#VALUE!</v>
      </c>
      <c r="AH33" s="250" t="e">
        <f t="shared" si="35"/>
        <v>#VALUE!</v>
      </c>
      <c r="AJ33" s="250" t="str">
        <f t="shared" si="36"/>
        <v/>
      </c>
      <c r="AK33" s="250">
        <v>0</v>
      </c>
      <c r="AL33" s="250" t="str">
        <f t="shared" si="37"/>
        <v/>
      </c>
      <c r="AM33" s="250" t="e">
        <f t="shared" si="38"/>
        <v>#VALUE!</v>
      </c>
      <c r="AN33" s="250" t="e">
        <f t="shared" si="39"/>
        <v>#VALUE!</v>
      </c>
      <c r="AO33" s="232"/>
      <c r="AP33" s="250" t="str">
        <f t="shared" si="40"/>
        <v/>
      </c>
      <c r="AQ33" s="250">
        <v>0</v>
      </c>
      <c r="AR33" s="250" t="str">
        <f t="shared" si="41"/>
        <v/>
      </c>
      <c r="AS33" s="250" t="e">
        <f t="shared" si="42"/>
        <v>#VALUE!</v>
      </c>
      <c r="AT33" s="250" t="e">
        <f t="shared" si="43"/>
        <v>#VALUE!</v>
      </c>
    </row>
    <row r="34" spans="2:46" ht="12.75" customHeight="1">
      <c r="B34" s="237"/>
      <c r="D34" s="334" t="str">
        <f>IF($B$18="1st Exp.",B3,IF($B$18="2nd Exp.",J3,IF($B$18="3rd Exp.",R3,Z3)))</f>
        <v/>
      </c>
      <c r="E34" s="334" t="str">
        <f t="shared" ref="E34:E44" si="45">IF($B$18="1st Exp.",IFERROR(VLOOKUP(D34,$B$3:$E$13,3,FALSE),""),IF($B$18="2nd Exp.",IFERROR(VLOOKUP(D34,$J$3:$M$13,3,FALSE),""),IF($B$18="3rd Exp.",IFERROR(VLOOKUP(D34,$R$3:$U$13,3,FALSE),""),IFERROR(VLOOKUP(D34,$Z$3:$AC$13,3,FALSE),""))))</f>
        <v/>
      </c>
      <c r="F34" s="324" t="str">
        <f>IF($B$19="1st Exp.",B3,IF($B$19="2nd Exp.",J3,IF($B$19="3rd Exp.",R3,Z3)))</f>
        <v/>
      </c>
      <c r="G34" s="324" t="str">
        <f>IF($B$19="2nd Exp.",IFERROR(VLOOKUP(F34,$J$3:$M$13,3,FALSE),""),IF($B$19="3rd Exp.",IFERROR(VLOOKUP(F34,$R$3:$U$13,3,FALSE),""),IF($B$19="4th Exp.",IFERROR(VLOOKUP(F34,$Z$3:$AC$13,3,FALSE),""),IFERROR(VLOOKUP(F34,$AH$3:$AK$13,3,FALSE),""))))</f>
        <v/>
      </c>
      <c r="H34" s="328" t="str">
        <f>IF($B$20="1st Exp.",B3,IF($B$20="2nd Exp.",J3,IF($B$20="3rd Exp.",R3,Z3)))</f>
        <v/>
      </c>
      <c r="I34" s="330" t="str">
        <f>IF($B$20="3rd Exp.",IFERROR(VLOOKUP(H34,$R$3:$U$13,3,FALSE),""),IF($B$20="4th Exp.",IFERROR(VLOOKUP(H34,$Z$3:$AC$13,3,FALSE),""),IF($B$20="5th Exp.",IFERROR(VLOOKUP(H34,$AH$3:$AK$13,3,FALSE),""),IFERROR(VLOOKUP(H34,$AP$3:$AS$13,3,FALSE),""))))</f>
        <v/>
      </c>
      <c r="O34" s="304" t="str">
        <f t="shared" si="44"/>
        <v/>
      </c>
      <c r="P34" s="305" t="str">
        <f>E34</f>
        <v/>
      </c>
      <c r="Q34" s="341" t="str">
        <f>F34</f>
        <v/>
      </c>
      <c r="R34" s="336" t="str">
        <f>G34</f>
        <v/>
      </c>
      <c r="S34" s="344" t="str">
        <f>H34</f>
        <v/>
      </c>
      <c r="T34" s="306" t="str">
        <f>I34</f>
        <v/>
      </c>
      <c r="W34" s="347" t="str">
        <f>Q19</f>
        <v/>
      </c>
      <c r="X34" s="353">
        <v>0</v>
      </c>
      <c r="Y34" s="267">
        <v>0</v>
      </c>
      <c r="Z34" s="354">
        <v>0</v>
      </c>
      <c r="AA34" s="355">
        <f t="shared" ref="AA34:AA44" si="46">IF($B$19="2nd Exp.",IFERROR(VLOOKUP(W34,$AJ$29:$AN$39,5,FALSE),""),IF($B$19="3rd Exp.",IFERROR(VLOOKUP(W34,$AP$29:$AT$39,5,FALSE),""),IF($B$19="4th Exp.",IFERROR(VLOOKUP(W34,$AD$43:$AH$53,5,FALSE),""),IFERROR(VLOOKUP(W34,$AJ$43:$AN$53,5,FALSE),""))))</f>
        <v>0</v>
      </c>
      <c r="AD34" s="228" t="str">
        <f t="shared" si="32"/>
        <v/>
      </c>
      <c r="AE34" s="250">
        <v>0</v>
      </c>
      <c r="AF34" s="250" t="str">
        <f t="shared" si="33"/>
        <v/>
      </c>
      <c r="AG34" s="250" t="e">
        <f t="shared" si="34"/>
        <v>#VALUE!</v>
      </c>
      <c r="AH34" s="250" t="e">
        <f t="shared" si="35"/>
        <v>#VALUE!</v>
      </c>
      <c r="AJ34" s="250" t="str">
        <f t="shared" si="36"/>
        <v/>
      </c>
      <c r="AK34" s="250">
        <v>0</v>
      </c>
      <c r="AL34" s="250" t="str">
        <f t="shared" si="37"/>
        <v/>
      </c>
      <c r="AM34" s="250" t="e">
        <f t="shared" si="38"/>
        <v>#VALUE!</v>
      </c>
      <c r="AN34" s="250" t="e">
        <f t="shared" si="39"/>
        <v>#VALUE!</v>
      </c>
      <c r="AO34" s="232"/>
      <c r="AP34" s="250" t="str">
        <f t="shared" si="40"/>
        <v/>
      </c>
      <c r="AQ34" s="250">
        <v>0</v>
      </c>
      <c r="AR34" s="250" t="str">
        <f t="shared" si="41"/>
        <v/>
      </c>
      <c r="AS34" s="250" t="e">
        <f t="shared" si="42"/>
        <v>#VALUE!</v>
      </c>
      <c r="AT34" s="250" t="e">
        <f t="shared" si="43"/>
        <v>#VALUE!</v>
      </c>
    </row>
    <row r="35" spans="2:46" ht="12.75" customHeight="1">
      <c r="B35" s="237"/>
      <c r="D35" s="322" t="str">
        <f t="shared" ref="D35:D43" si="47">IF($B$18="1st Exp.",B4,IF($B$18="2nd Exp.",J4,IF($B$18="3rd Exp.",R4,Z4)))</f>
        <v/>
      </c>
      <c r="E35" s="322" t="str">
        <f t="shared" si="45"/>
        <v/>
      </c>
      <c r="F35" s="324" t="str">
        <f t="shared" ref="F35:F44" si="48">IF($B$19="1st Exp.",B4,IF($B$19="2nd Exp.",J4,IF($B$19="3rd Exp.",R4,Z4)))</f>
        <v/>
      </c>
      <c r="G35" s="324" t="str">
        <f t="shared" ref="G35:G44" si="49">IF($B$19="2nd Exp.",IFERROR(VLOOKUP(F35,$J$3:$M$13,3,FALSE),""),IF($B$19="3rd Exp.",IFERROR(VLOOKUP(F35,$R$3:$U$13,3,FALSE),""),IF($B$19="4th Exp.",IFERROR(VLOOKUP(F35,$Z$3:$AC$13,3,FALSE),""),IFERROR(VLOOKUP(F35,$AH$3:$AK$13,3,FALSE),""))))</f>
        <v/>
      </c>
      <c r="H35" s="323" t="str">
        <f t="shared" ref="H35:H44" si="50">IF($B$20="1st Exp.",B4,IF($B$20="2nd Exp.",J4,IF($B$20="3rd Exp.",R4,Z4)))</f>
        <v/>
      </c>
      <c r="I35" s="325" t="str">
        <f t="shared" ref="I35:I44" si="51">IF($B$20="3rd Exp.",IFERROR(VLOOKUP(H35,$R$3:$U$13,3,FALSE),""),IF($B$20="4th Exp.",IFERROR(VLOOKUP(H35,$Z$3:$AC$13,3,FALSE),""),IF($B$20="5th Exp.",IFERROR(VLOOKUP(H35,$AH$3:$AK$13,3,FALSE),""),IFERROR(VLOOKUP(H35,$AP$3:$AS$13,3,FALSE),""))))</f>
        <v/>
      </c>
      <c r="O35" s="304" t="str">
        <f t="shared" si="44"/>
        <v/>
      </c>
      <c r="P35" s="337">
        <f t="shared" ref="P35:P44" si="52">IF(E35="",0,E35*K20)</f>
        <v>0</v>
      </c>
      <c r="Q35" s="342" t="str">
        <f t="shared" ref="Q35:Q44" si="53">F35</f>
        <v/>
      </c>
      <c r="R35" s="237">
        <f t="shared" ref="R35:R44" si="54">IF(G35="",0,G35*L20)</f>
        <v>0</v>
      </c>
      <c r="S35" s="345" t="str">
        <f t="shared" ref="S35:S44" si="55">H35</f>
        <v/>
      </c>
      <c r="T35" s="252">
        <f t="shared" ref="T35:T44" si="56">IF(I35="",0,I35*M20)</f>
        <v>0</v>
      </c>
      <c r="W35" s="362" t="e">
        <f t="shared" ref="W35:W44" si="57">IF(Q20*R20=0,"",Q20)</f>
        <v>#VALUE!</v>
      </c>
      <c r="X35" s="363" t="e">
        <f>IF(W35="","",1-VLOOKUP(W35,$Q$64:$R$73,2,FALSE))</f>
        <v>#VALUE!</v>
      </c>
      <c r="Y35" s="272" t="e">
        <f t="shared" ref="Y35:Y44" si="58">IF(X35="","",X35-$Z$45*SQRT((R50/(($R$34^2)*AA35))+(((R35^2)*$R$49)/(($R$34^4)*$AA$34))))</f>
        <v>#VALUE!</v>
      </c>
      <c r="Z35" s="357" t="e">
        <f t="shared" ref="Z35:Z44" si="59">IF(X35="","",X35+$Z$45*SQRT((R50/(($R$34^2)*AA35))+(((R35^2)*$R$49)/(($R$34^4)*$AA$34))))</f>
        <v>#VALUE!</v>
      </c>
      <c r="AA35" s="355" t="str">
        <f t="shared" si="46"/>
        <v/>
      </c>
      <c r="AD35" s="228" t="str">
        <f t="shared" si="32"/>
        <v/>
      </c>
      <c r="AE35" s="250">
        <v>0</v>
      </c>
      <c r="AF35" s="250" t="str">
        <f t="shared" si="33"/>
        <v/>
      </c>
      <c r="AG35" s="250" t="e">
        <f t="shared" si="34"/>
        <v>#VALUE!</v>
      </c>
      <c r="AH35" s="250" t="e">
        <f t="shared" si="35"/>
        <v>#VALUE!</v>
      </c>
      <c r="AJ35" s="250" t="str">
        <f t="shared" si="36"/>
        <v/>
      </c>
      <c r="AK35" s="250">
        <v>0</v>
      </c>
      <c r="AL35" s="250" t="str">
        <f t="shared" si="37"/>
        <v/>
      </c>
      <c r="AM35" s="250" t="e">
        <f t="shared" si="38"/>
        <v>#VALUE!</v>
      </c>
      <c r="AN35" s="250" t="e">
        <f t="shared" si="39"/>
        <v>#VALUE!</v>
      </c>
      <c r="AO35" s="232"/>
      <c r="AP35" s="250" t="str">
        <f t="shared" si="40"/>
        <v/>
      </c>
      <c r="AQ35" s="250">
        <v>0</v>
      </c>
      <c r="AR35" s="250" t="str">
        <f t="shared" si="41"/>
        <v/>
      </c>
      <c r="AS35" s="250" t="e">
        <f t="shared" si="42"/>
        <v>#VALUE!</v>
      </c>
      <c r="AT35" s="250" t="e">
        <f t="shared" si="43"/>
        <v>#VALUE!</v>
      </c>
    </row>
    <row r="36" spans="2:46" ht="12.75" customHeight="1">
      <c r="D36" s="322" t="str">
        <f t="shared" si="47"/>
        <v/>
      </c>
      <c r="E36" s="322" t="str">
        <f t="shared" si="45"/>
        <v/>
      </c>
      <c r="F36" s="324" t="str">
        <f t="shared" si="48"/>
        <v/>
      </c>
      <c r="G36" s="324" t="str">
        <f t="shared" si="49"/>
        <v/>
      </c>
      <c r="H36" s="323" t="str">
        <f t="shared" si="50"/>
        <v/>
      </c>
      <c r="I36" s="325" t="str">
        <f t="shared" si="51"/>
        <v/>
      </c>
      <c r="O36" s="304" t="str">
        <f t="shared" si="44"/>
        <v/>
      </c>
      <c r="P36" s="337">
        <f t="shared" si="52"/>
        <v>0</v>
      </c>
      <c r="Q36" s="342" t="str">
        <f t="shared" si="53"/>
        <v/>
      </c>
      <c r="R36" s="237">
        <f t="shared" si="54"/>
        <v>0</v>
      </c>
      <c r="S36" s="345" t="str">
        <f t="shared" si="55"/>
        <v/>
      </c>
      <c r="T36" s="252">
        <f t="shared" si="56"/>
        <v>0</v>
      </c>
      <c r="W36" s="362" t="e">
        <f t="shared" si="57"/>
        <v>#VALUE!</v>
      </c>
      <c r="X36" s="363" t="e">
        <f t="shared" ref="X36:X44" si="60">IF(W36="","",1-VLOOKUP(W36,$Q$64:$R$73,2,FALSE))</f>
        <v>#VALUE!</v>
      </c>
      <c r="Y36" s="272" t="e">
        <f t="shared" si="58"/>
        <v>#VALUE!</v>
      </c>
      <c r="Z36" s="357" t="e">
        <f t="shared" si="59"/>
        <v>#VALUE!</v>
      </c>
      <c r="AA36" s="355" t="str">
        <f t="shared" si="46"/>
        <v/>
      </c>
      <c r="AD36" s="228" t="str">
        <f t="shared" si="32"/>
        <v/>
      </c>
      <c r="AE36" s="250">
        <v>0</v>
      </c>
      <c r="AF36" s="250" t="str">
        <f t="shared" si="33"/>
        <v/>
      </c>
      <c r="AG36" s="250" t="e">
        <f t="shared" si="34"/>
        <v>#VALUE!</v>
      </c>
      <c r="AH36" s="250" t="e">
        <f t="shared" si="35"/>
        <v>#VALUE!</v>
      </c>
      <c r="AJ36" s="250" t="str">
        <f t="shared" si="36"/>
        <v/>
      </c>
      <c r="AK36" s="250">
        <v>0</v>
      </c>
      <c r="AL36" s="250" t="str">
        <f t="shared" si="37"/>
        <v/>
      </c>
      <c r="AM36" s="250" t="e">
        <f t="shared" si="38"/>
        <v>#VALUE!</v>
      </c>
      <c r="AN36" s="250" t="e">
        <f t="shared" si="39"/>
        <v>#VALUE!</v>
      </c>
      <c r="AO36" s="232"/>
      <c r="AP36" s="250" t="str">
        <f t="shared" si="40"/>
        <v/>
      </c>
      <c r="AQ36" s="250">
        <v>0</v>
      </c>
      <c r="AR36" s="250" t="str">
        <f t="shared" si="41"/>
        <v/>
      </c>
      <c r="AS36" s="250" t="e">
        <f t="shared" si="42"/>
        <v>#VALUE!</v>
      </c>
      <c r="AT36" s="250" t="e">
        <f t="shared" si="43"/>
        <v>#VALUE!</v>
      </c>
    </row>
    <row r="37" spans="2:46" ht="12.75" customHeight="1">
      <c r="D37" s="322" t="str">
        <f t="shared" si="47"/>
        <v/>
      </c>
      <c r="E37" s="322" t="str">
        <f t="shared" si="45"/>
        <v/>
      </c>
      <c r="F37" s="324" t="str">
        <f t="shared" si="48"/>
        <v/>
      </c>
      <c r="G37" s="324" t="str">
        <f t="shared" si="49"/>
        <v/>
      </c>
      <c r="H37" s="323" t="str">
        <f t="shared" si="50"/>
        <v/>
      </c>
      <c r="I37" s="325" t="str">
        <f t="shared" si="51"/>
        <v/>
      </c>
      <c r="O37" s="304" t="str">
        <f t="shared" si="44"/>
        <v/>
      </c>
      <c r="P37" s="337">
        <f t="shared" si="52"/>
        <v>0</v>
      </c>
      <c r="Q37" s="342" t="str">
        <f>F37</f>
        <v/>
      </c>
      <c r="R37" s="237">
        <f t="shared" si="54"/>
        <v>0</v>
      </c>
      <c r="S37" s="345" t="str">
        <f t="shared" si="55"/>
        <v/>
      </c>
      <c r="T37" s="252">
        <f t="shared" si="56"/>
        <v>0</v>
      </c>
      <c r="W37" s="362" t="e">
        <f t="shared" si="57"/>
        <v>#VALUE!</v>
      </c>
      <c r="X37" s="363" t="e">
        <f t="shared" si="60"/>
        <v>#VALUE!</v>
      </c>
      <c r="Y37" s="272" t="e">
        <f t="shared" si="58"/>
        <v>#VALUE!</v>
      </c>
      <c r="Z37" s="357" t="e">
        <f t="shared" si="59"/>
        <v>#VALUE!</v>
      </c>
      <c r="AA37" s="355" t="str">
        <f t="shared" si="46"/>
        <v/>
      </c>
      <c r="AD37" s="228" t="str">
        <f t="shared" si="32"/>
        <v/>
      </c>
      <c r="AE37" s="250">
        <v>0</v>
      </c>
      <c r="AF37" s="250" t="str">
        <f t="shared" si="33"/>
        <v/>
      </c>
      <c r="AG37" s="250" t="e">
        <f t="shared" si="34"/>
        <v>#VALUE!</v>
      </c>
      <c r="AH37" s="250" t="e">
        <f t="shared" si="35"/>
        <v>#VALUE!</v>
      </c>
      <c r="AJ37" s="250" t="str">
        <f t="shared" si="36"/>
        <v/>
      </c>
      <c r="AK37" s="250">
        <v>0</v>
      </c>
      <c r="AL37" s="250" t="str">
        <f t="shared" si="37"/>
        <v/>
      </c>
      <c r="AM37" s="250" t="e">
        <f t="shared" si="38"/>
        <v>#VALUE!</v>
      </c>
      <c r="AN37" s="250" t="e">
        <f t="shared" si="39"/>
        <v>#VALUE!</v>
      </c>
      <c r="AO37" s="232"/>
      <c r="AP37" s="250" t="str">
        <f t="shared" si="40"/>
        <v/>
      </c>
      <c r="AQ37" s="250">
        <v>0</v>
      </c>
      <c r="AR37" s="250" t="str">
        <f t="shared" si="41"/>
        <v/>
      </c>
      <c r="AS37" s="250" t="e">
        <f t="shared" si="42"/>
        <v>#VALUE!</v>
      </c>
      <c r="AT37" s="250" t="e">
        <f t="shared" si="43"/>
        <v>#VALUE!</v>
      </c>
    </row>
    <row r="38" spans="2:46" ht="12.75" customHeight="1">
      <c r="D38" s="322" t="str">
        <f t="shared" si="47"/>
        <v/>
      </c>
      <c r="E38" s="322" t="str">
        <f t="shared" si="45"/>
        <v/>
      </c>
      <c r="F38" s="324" t="str">
        <f t="shared" si="48"/>
        <v/>
      </c>
      <c r="G38" s="324" t="str">
        <f t="shared" si="49"/>
        <v/>
      </c>
      <c r="H38" s="323" t="str">
        <f t="shared" si="50"/>
        <v/>
      </c>
      <c r="I38" s="325" t="str">
        <f t="shared" si="51"/>
        <v/>
      </c>
      <c r="O38" s="304" t="str">
        <f t="shared" si="44"/>
        <v/>
      </c>
      <c r="P38" s="337">
        <f t="shared" si="52"/>
        <v>0</v>
      </c>
      <c r="Q38" s="342" t="str">
        <f t="shared" si="53"/>
        <v/>
      </c>
      <c r="R38" s="237">
        <f t="shared" si="54"/>
        <v>0</v>
      </c>
      <c r="S38" s="345" t="str">
        <f t="shared" si="55"/>
        <v/>
      </c>
      <c r="T38" s="252">
        <f t="shared" si="56"/>
        <v>0</v>
      </c>
      <c r="W38" s="362" t="e">
        <f t="shared" si="57"/>
        <v>#VALUE!</v>
      </c>
      <c r="X38" s="363" t="e">
        <f t="shared" si="60"/>
        <v>#VALUE!</v>
      </c>
      <c r="Y38" s="272" t="e">
        <f t="shared" si="58"/>
        <v>#VALUE!</v>
      </c>
      <c r="Z38" s="357" t="e">
        <f t="shared" si="59"/>
        <v>#VALUE!</v>
      </c>
      <c r="AA38" s="355" t="str">
        <f t="shared" si="46"/>
        <v/>
      </c>
      <c r="AD38" s="228" t="str">
        <f t="shared" si="32"/>
        <v/>
      </c>
      <c r="AE38" s="250">
        <v>0</v>
      </c>
      <c r="AF38" s="250" t="str">
        <f t="shared" si="33"/>
        <v/>
      </c>
      <c r="AG38" s="250" t="e">
        <f t="shared" si="34"/>
        <v>#VALUE!</v>
      </c>
      <c r="AH38" s="250" t="e">
        <f t="shared" si="35"/>
        <v>#VALUE!</v>
      </c>
      <c r="AJ38" s="250" t="str">
        <f t="shared" si="36"/>
        <v/>
      </c>
      <c r="AK38" s="250">
        <v>0</v>
      </c>
      <c r="AL38" s="250" t="str">
        <f t="shared" si="37"/>
        <v/>
      </c>
      <c r="AM38" s="250" t="e">
        <f t="shared" si="38"/>
        <v>#VALUE!</v>
      </c>
      <c r="AN38" s="250" t="e">
        <f t="shared" si="39"/>
        <v>#VALUE!</v>
      </c>
      <c r="AO38" s="232"/>
      <c r="AP38" s="250" t="str">
        <f t="shared" si="40"/>
        <v/>
      </c>
      <c r="AQ38" s="250">
        <v>0</v>
      </c>
      <c r="AR38" s="250" t="str">
        <f t="shared" si="41"/>
        <v/>
      </c>
      <c r="AS38" s="250" t="e">
        <f t="shared" si="42"/>
        <v>#VALUE!</v>
      </c>
      <c r="AT38" s="250" t="e">
        <f t="shared" si="43"/>
        <v>#VALUE!</v>
      </c>
    </row>
    <row r="39" spans="2:46" ht="12.75" customHeight="1">
      <c r="D39" s="322" t="str">
        <f t="shared" si="47"/>
        <v/>
      </c>
      <c r="E39" s="322" t="str">
        <f t="shared" si="45"/>
        <v/>
      </c>
      <c r="F39" s="324" t="str">
        <f t="shared" si="48"/>
        <v/>
      </c>
      <c r="G39" s="324" t="str">
        <f t="shared" si="49"/>
        <v/>
      </c>
      <c r="H39" s="323" t="str">
        <f t="shared" si="50"/>
        <v/>
      </c>
      <c r="I39" s="325" t="str">
        <f t="shared" si="51"/>
        <v/>
      </c>
      <c r="O39" s="304" t="str">
        <f t="shared" si="44"/>
        <v/>
      </c>
      <c r="P39" s="337">
        <f t="shared" si="52"/>
        <v>0</v>
      </c>
      <c r="Q39" s="342" t="str">
        <f t="shared" si="53"/>
        <v/>
      </c>
      <c r="R39" s="237">
        <f t="shared" si="54"/>
        <v>0</v>
      </c>
      <c r="S39" s="345" t="str">
        <f t="shared" si="55"/>
        <v/>
      </c>
      <c r="T39" s="252">
        <f t="shared" si="56"/>
        <v>0</v>
      </c>
      <c r="W39" s="362" t="e">
        <f t="shared" si="57"/>
        <v>#VALUE!</v>
      </c>
      <c r="X39" s="363" t="e">
        <f t="shared" si="60"/>
        <v>#VALUE!</v>
      </c>
      <c r="Y39" s="272" t="e">
        <f t="shared" si="58"/>
        <v>#VALUE!</v>
      </c>
      <c r="Z39" s="357" t="e">
        <f t="shared" si="59"/>
        <v>#VALUE!</v>
      </c>
      <c r="AA39" s="355" t="str">
        <f t="shared" si="46"/>
        <v/>
      </c>
      <c r="AD39" s="228" t="str">
        <f t="shared" si="32"/>
        <v/>
      </c>
      <c r="AE39" s="250">
        <v>0</v>
      </c>
      <c r="AF39" s="250" t="str">
        <f t="shared" si="33"/>
        <v/>
      </c>
      <c r="AG39" s="250" t="e">
        <f t="shared" si="34"/>
        <v>#VALUE!</v>
      </c>
      <c r="AH39" s="250" t="e">
        <f t="shared" si="35"/>
        <v>#VALUE!</v>
      </c>
      <c r="AJ39" s="250" t="str">
        <f t="shared" si="36"/>
        <v/>
      </c>
      <c r="AK39" s="250">
        <v>0</v>
      </c>
      <c r="AL39" s="250" t="str">
        <f t="shared" si="37"/>
        <v/>
      </c>
      <c r="AM39" s="250" t="e">
        <f t="shared" si="38"/>
        <v>#VALUE!</v>
      </c>
      <c r="AN39" s="250" t="e">
        <f t="shared" si="39"/>
        <v>#VALUE!</v>
      </c>
      <c r="AO39" s="232"/>
      <c r="AP39" s="250" t="str">
        <f t="shared" si="40"/>
        <v/>
      </c>
      <c r="AQ39" s="250">
        <v>0</v>
      </c>
      <c r="AR39" s="250" t="str">
        <f t="shared" si="41"/>
        <v/>
      </c>
      <c r="AS39" s="250" t="e">
        <f t="shared" si="42"/>
        <v>#VALUE!</v>
      </c>
      <c r="AT39" s="250" t="e">
        <f t="shared" si="43"/>
        <v>#VALUE!</v>
      </c>
    </row>
    <row r="40" spans="2:46" ht="12.75" customHeight="1">
      <c r="D40" s="322" t="str">
        <f t="shared" si="47"/>
        <v/>
      </c>
      <c r="E40" s="322" t="str">
        <f t="shared" si="45"/>
        <v/>
      </c>
      <c r="F40" s="324" t="str">
        <f t="shared" si="48"/>
        <v/>
      </c>
      <c r="G40" s="324" t="str">
        <f t="shared" si="49"/>
        <v/>
      </c>
      <c r="H40" s="323" t="str">
        <f t="shared" si="50"/>
        <v/>
      </c>
      <c r="I40" s="325" t="str">
        <f t="shared" si="51"/>
        <v/>
      </c>
      <c r="O40" s="304" t="str">
        <f t="shared" si="44"/>
        <v/>
      </c>
      <c r="P40" s="337">
        <f t="shared" si="52"/>
        <v>0</v>
      </c>
      <c r="Q40" s="342" t="str">
        <f t="shared" si="53"/>
        <v/>
      </c>
      <c r="R40" s="237">
        <f t="shared" si="54"/>
        <v>0</v>
      </c>
      <c r="S40" s="345" t="str">
        <f t="shared" si="55"/>
        <v/>
      </c>
      <c r="T40" s="252">
        <f t="shared" si="56"/>
        <v>0</v>
      </c>
      <c r="W40" s="362" t="e">
        <f t="shared" si="57"/>
        <v>#VALUE!</v>
      </c>
      <c r="X40" s="363" t="e">
        <f t="shared" si="60"/>
        <v>#VALUE!</v>
      </c>
      <c r="Y40" s="272" t="e">
        <f t="shared" si="58"/>
        <v>#VALUE!</v>
      </c>
      <c r="Z40" s="357" t="e">
        <f t="shared" si="59"/>
        <v>#VALUE!</v>
      </c>
      <c r="AA40" s="355" t="str">
        <f t="shared" si="46"/>
        <v/>
      </c>
      <c r="AD40"/>
      <c r="AE40"/>
      <c r="AF40"/>
      <c r="AG40"/>
      <c r="AH40"/>
      <c r="AI40"/>
      <c r="AJ40"/>
      <c r="AK40"/>
      <c r="AM40"/>
      <c r="AN40" s="232"/>
      <c r="AO40" s="232"/>
      <c r="AP40" s="232"/>
      <c r="AQ40" s="232"/>
      <c r="AR40" s="232"/>
      <c r="AS40" s="232"/>
      <c r="AT40" s="232"/>
    </row>
    <row r="41" spans="2:46" ht="12.75" customHeight="1">
      <c r="D41" s="322" t="str">
        <f t="shared" si="47"/>
        <v/>
      </c>
      <c r="E41" s="322" t="str">
        <f t="shared" si="45"/>
        <v/>
      </c>
      <c r="F41" s="324" t="str">
        <f t="shared" si="48"/>
        <v/>
      </c>
      <c r="G41" s="324" t="str">
        <f t="shared" si="49"/>
        <v/>
      </c>
      <c r="H41" s="323" t="str">
        <f t="shared" si="50"/>
        <v/>
      </c>
      <c r="I41" s="325" t="str">
        <f t="shared" si="51"/>
        <v/>
      </c>
      <c r="O41" s="304" t="str">
        <f t="shared" si="44"/>
        <v/>
      </c>
      <c r="P41" s="337">
        <f t="shared" si="52"/>
        <v>0</v>
      </c>
      <c r="Q41" s="342" t="str">
        <f t="shared" si="53"/>
        <v/>
      </c>
      <c r="R41" s="237">
        <f t="shared" si="54"/>
        <v>0</v>
      </c>
      <c r="S41" s="345" t="str">
        <f t="shared" si="55"/>
        <v/>
      </c>
      <c r="T41" s="252">
        <f t="shared" si="56"/>
        <v>0</v>
      </c>
      <c r="W41" s="362" t="e">
        <f t="shared" si="57"/>
        <v>#VALUE!</v>
      </c>
      <c r="X41" s="363" t="e">
        <f t="shared" si="60"/>
        <v>#VALUE!</v>
      </c>
      <c r="Y41" s="272" t="e">
        <f t="shared" si="58"/>
        <v>#VALUE!</v>
      </c>
      <c r="Z41" s="357" t="e">
        <f t="shared" si="59"/>
        <v>#VALUE!</v>
      </c>
      <c r="AA41" s="355" t="str">
        <f t="shared" si="46"/>
        <v/>
      </c>
      <c r="AD41" s="248" t="s">
        <v>211</v>
      </c>
      <c r="AE41"/>
      <c r="AF41"/>
      <c r="AG41"/>
      <c r="AH41"/>
      <c r="AI41"/>
      <c r="AJ41" s="248" t="s">
        <v>212</v>
      </c>
      <c r="AK41"/>
      <c r="AM41"/>
      <c r="AN41" s="232"/>
      <c r="AO41" s="232"/>
      <c r="AP41" s="248" t="s">
        <v>213</v>
      </c>
      <c r="AQ41" s="232"/>
      <c r="AR41" s="232"/>
      <c r="AS41" s="232"/>
      <c r="AT41" s="232"/>
    </row>
    <row r="42" spans="2:46" ht="12.75" customHeight="1">
      <c r="D42" s="322" t="str">
        <f t="shared" si="47"/>
        <v/>
      </c>
      <c r="E42" s="322" t="str">
        <f t="shared" si="45"/>
        <v/>
      </c>
      <c r="F42" s="324" t="str">
        <f t="shared" si="48"/>
        <v/>
      </c>
      <c r="G42" s="324" t="str">
        <f t="shared" si="49"/>
        <v/>
      </c>
      <c r="H42" s="323" t="str">
        <f t="shared" si="50"/>
        <v/>
      </c>
      <c r="I42" s="325" t="str">
        <f t="shared" si="51"/>
        <v/>
      </c>
      <c r="O42" s="304" t="str">
        <f t="shared" si="44"/>
        <v/>
      </c>
      <c r="P42" s="337">
        <f t="shared" si="52"/>
        <v>0</v>
      </c>
      <c r="Q42" s="342" t="str">
        <f t="shared" si="53"/>
        <v/>
      </c>
      <c r="R42" s="237">
        <f t="shared" si="54"/>
        <v>0</v>
      </c>
      <c r="S42" s="345" t="str">
        <f t="shared" si="55"/>
        <v/>
      </c>
      <c r="T42" s="252">
        <f t="shared" si="56"/>
        <v>0</v>
      </c>
      <c r="W42" s="362" t="e">
        <f t="shared" si="57"/>
        <v>#VALUE!</v>
      </c>
      <c r="X42" s="363" t="e">
        <f t="shared" si="60"/>
        <v>#VALUE!</v>
      </c>
      <c r="Y42" s="272" t="e">
        <f t="shared" si="58"/>
        <v>#VALUE!</v>
      </c>
      <c r="Z42" s="357" t="e">
        <f t="shared" si="59"/>
        <v>#VALUE!</v>
      </c>
      <c r="AA42" s="355" t="str">
        <f t="shared" si="46"/>
        <v/>
      </c>
      <c r="AD42" s="250" t="s">
        <v>173</v>
      </c>
      <c r="AE42" s="250" t="s">
        <v>215</v>
      </c>
      <c r="AF42" s="297" t="s">
        <v>214</v>
      </c>
      <c r="AG42" s="297" t="s">
        <v>218</v>
      </c>
      <c r="AH42" s="297" t="s">
        <v>222</v>
      </c>
      <c r="AI42"/>
      <c r="AJ42" s="250" t="s">
        <v>173</v>
      </c>
      <c r="AK42" s="250" t="s">
        <v>215</v>
      </c>
      <c r="AL42" s="297" t="s">
        <v>214</v>
      </c>
      <c r="AM42" s="297" t="s">
        <v>218</v>
      </c>
      <c r="AN42" s="297" t="s">
        <v>222</v>
      </c>
      <c r="AO42" s="232"/>
      <c r="AP42" s="250" t="s">
        <v>173</v>
      </c>
      <c r="AQ42" s="250" t="s">
        <v>215</v>
      </c>
      <c r="AR42" s="297" t="s">
        <v>214</v>
      </c>
      <c r="AS42" s="297" t="s">
        <v>218</v>
      </c>
      <c r="AT42" s="297" t="s">
        <v>222</v>
      </c>
    </row>
    <row r="43" spans="2:46" ht="12.75" customHeight="1">
      <c r="D43" s="322" t="str">
        <f t="shared" si="47"/>
        <v/>
      </c>
      <c r="E43" s="322" t="str">
        <f t="shared" si="45"/>
        <v/>
      </c>
      <c r="F43" s="324" t="str">
        <f t="shared" si="48"/>
        <v/>
      </c>
      <c r="G43" s="324" t="str">
        <f t="shared" si="49"/>
        <v/>
      </c>
      <c r="H43" s="323" t="str">
        <f t="shared" si="50"/>
        <v/>
      </c>
      <c r="I43" s="325" t="str">
        <f t="shared" si="51"/>
        <v/>
      </c>
      <c r="O43" s="304" t="str">
        <f t="shared" si="44"/>
        <v/>
      </c>
      <c r="P43" s="337">
        <f t="shared" si="52"/>
        <v>0</v>
      </c>
      <c r="Q43" s="342" t="str">
        <f t="shared" si="53"/>
        <v/>
      </c>
      <c r="R43" s="237">
        <f t="shared" si="54"/>
        <v>0</v>
      </c>
      <c r="S43" s="345" t="str">
        <f t="shared" si="55"/>
        <v/>
      </c>
      <c r="T43" s="252">
        <f t="shared" si="56"/>
        <v>0</v>
      </c>
      <c r="W43" s="362" t="e">
        <f t="shared" si="57"/>
        <v>#VALUE!</v>
      </c>
      <c r="X43" s="363" t="e">
        <f t="shared" si="60"/>
        <v>#VALUE!</v>
      </c>
      <c r="Y43" s="272" t="e">
        <f t="shared" si="58"/>
        <v>#VALUE!</v>
      </c>
      <c r="Z43" s="357" t="e">
        <f t="shared" si="59"/>
        <v>#VALUE!</v>
      </c>
      <c r="AA43" s="355" t="str">
        <f t="shared" si="46"/>
        <v/>
      </c>
      <c r="AD43" s="228" t="str">
        <f t="shared" ref="AD43:AD53" si="61">Z3</f>
        <v/>
      </c>
      <c r="AE43" s="250">
        <f t="array" ref="AE43:AE53">TRANSPOSE('Result Format 2'!BH127:BR127)</f>
        <v>0</v>
      </c>
      <c r="AF43" s="250" t="str">
        <f t="shared" ref="AF43:AF53" si="62">IFERROR(AF3*(AE43-1)*AC3,"")</f>
        <v/>
      </c>
      <c r="AG43" s="250">
        <f t="shared" ref="AG43:AG53" si="63">AF3*(AE43-1)</f>
        <v>-1</v>
      </c>
      <c r="AH43" s="250">
        <f t="shared" ref="AH43:AH53" si="64">AF3*AE43</f>
        <v>0</v>
      </c>
      <c r="AJ43" s="250" t="str">
        <f t="shared" ref="AJ43:AJ53" si="65">AH3</f>
        <v/>
      </c>
      <c r="AK43" s="250">
        <f t="array" ref="AK43:AK53">TRANSPOSE('Result Format 2'!CA127:CK127)</f>
        <v>0</v>
      </c>
      <c r="AL43" s="250" t="str">
        <f t="shared" ref="AL43:AL53" si="66">IFERROR(AN3*(AK43-1)*AK3,"")</f>
        <v/>
      </c>
      <c r="AM43" s="250">
        <f t="shared" ref="AM43:AM53" si="67">AN3*(AK43-1)</f>
        <v>-1</v>
      </c>
      <c r="AN43" s="250">
        <f t="shared" ref="AN43:AN53" si="68">AN3*AK43</f>
        <v>0</v>
      </c>
      <c r="AP43" s="250" t="str">
        <f t="shared" ref="AP43:AP53" si="69">AP3</f>
        <v/>
      </c>
      <c r="AQ43" s="250">
        <f t="array" ref="AQ43:AQ53">TRANSPOSE('Result Format 2'!CT127:DD127)</f>
        <v>0</v>
      </c>
      <c r="AR43" s="250" t="str">
        <f t="shared" ref="AR43:AR53" si="70">IFERROR(AV3*(AQ43-1)*AS3,"")</f>
        <v/>
      </c>
      <c r="AS43" s="250">
        <f t="shared" ref="AS43:AS53" si="71">AV3*(AQ43-1)</f>
        <v>-1</v>
      </c>
      <c r="AT43" s="250">
        <f t="shared" ref="AT43:AT53" si="72">AV3*AQ43</f>
        <v>0</v>
      </c>
    </row>
    <row r="44" spans="2:46" ht="12.75" customHeight="1" thickBot="1">
      <c r="D44" s="326" t="str">
        <f>IF($B$18="1st Exp.",B13,IF($B$18="2nd Exp.",J13,IF($B$18="3rd Exp.",R13,Z13)))</f>
        <v/>
      </c>
      <c r="E44" s="326" t="str">
        <f t="shared" si="45"/>
        <v/>
      </c>
      <c r="F44" s="331" t="str">
        <f t="shared" si="48"/>
        <v/>
      </c>
      <c r="G44" s="331" t="str">
        <f t="shared" si="49"/>
        <v/>
      </c>
      <c r="H44" s="327" t="str">
        <f t="shared" si="50"/>
        <v/>
      </c>
      <c r="I44" s="332" t="str">
        <f t="shared" si="51"/>
        <v/>
      </c>
      <c r="O44" s="307" t="str">
        <f t="shared" si="44"/>
        <v/>
      </c>
      <c r="P44" s="338">
        <f t="shared" si="52"/>
        <v>0</v>
      </c>
      <c r="Q44" s="343" t="str">
        <f t="shared" si="53"/>
        <v/>
      </c>
      <c r="R44" s="339">
        <f t="shared" si="54"/>
        <v>0</v>
      </c>
      <c r="S44" s="346" t="str">
        <f t="shared" si="55"/>
        <v/>
      </c>
      <c r="T44" s="340">
        <f t="shared" si="56"/>
        <v>0</v>
      </c>
      <c r="W44" s="349" t="e">
        <f t="shared" si="57"/>
        <v>#VALUE!</v>
      </c>
      <c r="X44" s="358" t="e">
        <f t="shared" si="60"/>
        <v>#VALUE!</v>
      </c>
      <c r="Y44" s="359" t="e">
        <f t="shared" si="58"/>
        <v>#VALUE!</v>
      </c>
      <c r="Z44" s="360" t="e">
        <f t="shared" si="59"/>
        <v>#VALUE!</v>
      </c>
      <c r="AA44" s="361" t="str">
        <f t="shared" si="46"/>
        <v/>
      </c>
      <c r="AD44" s="228" t="str">
        <f t="shared" si="61"/>
        <v/>
      </c>
      <c r="AE44" s="250">
        <v>0</v>
      </c>
      <c r="AF44" s="250" t="str">
        <f t="shared" si="62"/>
        <v/>
      </c>
      <c r="AG44" s="250" t="e">
        <f t="shared" si="63"/>
        <v>#VALUE!</v>
      </c>
      <c r="AH44" s="250" t="e">
        <f t="shared" si="64"/>
        <v>#VALUE!</v>
      </c>
      <c r="AJ44" s="250" t="str">
        <f t="shared" si="65"/>
        <v/>
      </c>
      <c r="AK44" s="250">
        <v>0</v>
      </c>
      <c r="AL44" s="250" t="str">
        <f t="shared" si="66"/>
        <v/>
      </c>
      <c r="AM44" s="250" t="e">
        <f t="shared" si="67"/>
        <v>#VALUE!</v>
      </c>
      <c r="AN44" s="250" t="e">
        <f t="shared" si="68"/>
        <v>#VALUE!</v>
      </c>
      <c r="AO44" s="232"/>
      <c r="AP44" s="250" t="str">
        <f t="shared" si="69"/>
        <v/>
      </c>
      <c r="AQ44" s="250">
        <v>0</v>
      </c>
      <c r="AR44" s="250" t="str">
        <f t="shared" si="70"/>
        <v/>
      </c>
      <c r="AS44" s="250" t="e">
        <f t="shared" si="71"/>
        <v>#VALUE!</v>
      </c>
      <c r="AT44" s="250" t="e">
        <f t="shared" si="72"/>
        <v>#VALUE!</v>
      </c>
    </row>
    <row r="45" spans="2:46" ht="12.75" customHeight="1">
      <c r="D45" s="245"/>
      <c r="E45" s="245"/>
      <c r="F45" s="245"/>
      <c r="G45" s="245"/>
      <c r="H45" s="245"/>
      <c r="I45" s="245"/>
      <c r="O45" s="237"/>
      <c r="P45" s="237"/>
      <c r="R45" s="237"/>
      <c r="T45" s="237"/>
      <c r="W45" s="352"/>
      <c r="X45" s="272"/>
      <c r="Y45" s="299" t="s">
        <v>225</v>
      </c>
      <c r="Z45" s="235">
        <f>_xlfn.NORM.S.INV(0.975)</f>
        <v>1.9599639845400536</v>
      </c>
      <c r="AA45" s="247"/>
      <c r="AC45" s="285"/>
      <c r="AD45" s="228" t="str">
        <f t="shared" si="61"/>
        <v/>
      </c>
      <c r="AE45" s="250">
        <v>0</v>
      </c>
      <c r="AF45" s="250" t="str">
        <f t="shared" si="62"/>
        <v/>
      </c>
      <c r="AG45" s="250" t="e">
        <f t="shared" si="63"/>
        <v>#VALUE!</v>
      </c>
      <c r="AH45" s="250" t="e">
        <f t="shared" si="64"/>
        <v>#VALUE!</v>
      </c>
      <c r="AI45"/>
      <c r="AJ45" s="250" t="str">
        <f t="shared" si="65"/>
        <v/>
      </c>
      <c r="AK45" s="250">
        <v>0</v>
      </c>
      <c r="AL45" s="250" t="str">
        <f t="shared" si="66"/>
        <v/>
      </c>
      <c r="AM45" s="250" t="e">
        <f t="shared" si="67"/>
        <v>#VALUE!</v>
      </c>
      <c r="AN45" s="250" t="e">
        <f t="shared" si="68"/>
        <v>#VALUE!</v>
      </c>
      <c r="AO45" s="232"/>
      <c r="AP45" s="250" t="str">
        <f t="shared" si="69"/>
        <v/>
      </c>
      <c r="AQ45" s="250">
        <v>0</v>
      </c>
      <c r="AR45" s="250" t="str">
        <f t="shared" si="70"/>
        <v/>
      </c>
      <c r="AS45" s="250" t="e">
        <f t="shared" si="71"/>
        <v>#VALUE!</v>
      </c>
      <c r="AT45" s="250" t="e">
        <f t="shared" si="72"/>
        <v>#VALUE!</v>
      </c>
    </row>
    <row r="46" spans="2:46" ht="12.75" customHeight="1" thickBot="1">
      <c r="D46" s="320" t="s">
        <v>187</v>
      </c>
      <c r="E46" s="324"/>
      <c r="F46" s="324"/>
      <c r="G46" s="320"/>
      <c r="H46" s="324"/>
      <c r="I46" s="320"/>
      <c r="R46" s="255"/>
      <c r="T46" s="244"/>
      <c r="W46" s="244" t="str">
        <f>S18</f>
        <v>3rd Exp.</v>
      </c>
      <c r="X46" s="235"/>
      <c r="Y46" s="235"/>
      <c r="Z46" s="235"/>
      <c r="AA46" s="234"/>
      <c r="AD46" s="228" t="str">
        <f t="shared" si="61"/>
        <v/>
      </c>
      <c r="AE46" s="250">
        <v>0</v>
      </c>
      <c r="AF46" s="250" t="str">
        <f t="shared" si="62"/>
        <v/>
      </c>
      <c r="AG46" s="250" t="e">
        <f t="shared" si="63"/>
        <v>#VALUE!</v>
      </c>
      <c r="AH46" s="250" t="e">
        <f t="shared" si="64"/>
        <v>#VALUE!</v>
      </c>
      <c r="AI46"/>
      <c r="AJ46" s="250" t="str">
        <f t="shared" si="65"/>
        <v/>
      </c>
      <c r="AK46" s="250">
        <v>0</v>
      </c>
      <c r="AL46" s="250" t="str">
        <f t="shared" si="66"/>
        <v/>
      </c>
      <c r="AM46" s="250" t="e">
        <f t="shared" si="67"/>
        <v>#VALUE!</v>
      </c>
      <c r="AN46" s="250" t="e">
        <f t="shared" si="68"/>
        <v>#VALUE!</v>
      </c>
      <c r="AO46" s="232"/>
      <c r="AP46" s="250" t="str">
        <f t="shared" si="69"/>
        <v/>
      </c>
      <c r="AQ46" s="250">
        <v>0</v>
      </c>
      <c r="AR46" s="250" t="str">
        <f t="shared" si="70"/>
        <v/>
      </c>
      <c r="AS46" s="250" t="e">
        <f t="shared" si="71"/>
        <v>#VALUE!</v>
      </c>
      <c r="AT46" s="250" t="e">
        <f t="shared" si="72"/>
        <v>#VALUE!</v>
      </c>
    </row>
    <row r="47" spans="2:46" ht="12.75" customHeight="1" thickBot="1">
      <c r="D47" s="321" t="str">
        <f>B18</f>
        <v>1st Exp.</v>
      </c>
      <c r="E47" s="333"/>
      <c r="F47" s="321" t="str">
        <f>B19</f>
        <v>2nd Exp.</v>
      </c>
      <c r="G47" s="333"/>
      <c r="H47" s="321" t="str">
        <f>B20</f>
        <v>3rd Exp.</v>
      </c>
      <c r="I47" s="333"/>
      <c r="O47" s="318" t="s">
        <v>190</v>
      </c>
      <c r="R47" s="318"/>
      <c r="T47" s="318"/>
      <c r="W47" s="475" t="s">
        <v>181</v>
      </c>
      <c r="X47" s="477" t="s">
        <v>195</v>
      </c>
      <c r="Y47" s="479" t="s">
        <v>166</v>
      </c>
      <c r="Z47" s="481" t="s">
        <v>167</v>
      </c>
      <c r="AA47" s="475" t="s">
        <v>221</v>
      </c>
      <c r="AD47" s="228" t="str">
        <f t="shared" si="61"/>
        <v/>
      </c>
      <c r="AE47" s="250">
        <v>0</v>
      </c>
      <c r="AF47" s="250" t="str">
        <f t="shared" si="62"/>
        <v/>
      </c>
      <c r="AG47" s="250" t="e">
        <f t="shared" si="63"/>
        <v>#VALUE!</v>
      </c>
      <c r="AH47" s="250" t="e">
        <f t="shared" si="64"/>
        <v>#VALUE!</v>
      </c>
      <c r="AI47"/>
      <c r="AJ47" s="250" t="str">
        <f t="shared" si="65"/>
        <v/>
      </c>
      <c r="AK47" s="250">
        <v>0</v>
      </c>
      <c r="AL47" s="250" t="str">
        <f t="shared" si="66"/>
        <v/>
      </c>
      <c r="AM47" s="250" t="e">
        <f t="shared" si="67"/>
        <v>#VALUE!</v>
      </c>
      <c r="AN47" s="250" t="e">
        <f t="shared" si="68"/>
        <v>#VALUE!</v>
      </c>
      <c r="AO47" s="232"/>
      <c r="AP47" s="250" t="str">
        <f t="shared" si="69"/>
        <v/>
      </c>
      <c r="AQ47" s="250">
        <v>0</v>
      </c>
      <c r="AR47" s="250" t="str">
        <f t="shared" si="70"/>
        <v/>
      </c>
      <c r="AS47" s="250" t="e">
        <f t="shared" si="71"/>
        <v>#VALUE!</v>
      </c>
      <c r="AT47" s="250" t="e">
        <f t="shared" si="72"/>
        <v>#VALUE!</v>
      </c>
    </row>
    <row r="48" spans="2:46" ht="12.75" customHeight="1" thickBot="1">
      <c r="D48" s="323" t="str">
        <f>IF($B$18="1st Exp.",B3,IF($B$18="2nd Exp.",J3,IF($B$18="3rd Exp.",R3,Z3)))</f>
        <v/>
      </c>
      <c r="E48" s="334" t="str">
        <f t="shared" ref="E48:E58" si="73">IF($B$18="1st Exp.",IFERROR(VLOOKUP(D48,$B$3:$E$13,4,FALSE),""),IF($B$18="2nd Exp.",IFERROR(VLOOKUP(D48,$J$3:$M$13,4,FALSE),""),IF($B$18="3rd Exp.",IFERROR(VLOOKUP(D48,$R$3:$U$13,4,FALSE),""),IFERROR(VLOOKUP(D48,$Z$3:$AC$13,4,FALSE),""))))</f>
        <v/>
      </c>
      <c r="F48" s="324" t="str">
        <f>IF($B$19="1st Exp.",B3,IF($B$19="2nd Exp.",J3,IF($B$19="3rd Exp.",R3,Z3)))</f>
        <v/>
      </c>
      <c r="G48" s="334" t="str">
        <f>IF($B$19="2nd Exp.",IFERROR(VLOOKUP(F48,$J$3:$M$13,4,FALSE),""),IF($B$19="3rd Exp.",IFERROR(VLOOKUP(F48,$R$3:$U$13,4,FALSE),""),IF($B$19="4th Exp.",IFERROR(VLOOKUP(F48,$Z$3:$AC$13,4,FALSE),""),IFERROR(VLOOKUP(F48,$AH$3:$AK$13,4,FALSE),""))))</f>
        <v/>
      </c>
      <c r="H48" s="324" t="str">
        <f>IF($B$20="1st Exp.",B3,IF($B$20="2nd Exp.",J3,IF($B$20="3rd Exp.",R3,Z3)))</f>
        <v/>
      </c>
      <c r="I48" s="334" t="str">
        <f>IF($B$20="3rd Exp.",IFERROR(VLOOKUP(H48,$R$3:$U$13,4,FALSE),""),IF($B$20="4th Exp.",IFERROR(VLOOKUP(H48,$Z$3:$AC$13,4,FALSE),""),IF($B$20="5th Exp.",IFERROR(VLOOKUP(H48,$AH$3:$AK$13,4,FALSE),""),IFERROR(VLOOKUP(H48,$AP$3:$AS$13,4,FALSE),""))))</f>
        <v/>
      </c>
      <c r="O48" s="335" t="str">
        <f t="shared" ref="O48:O59" si="74">D47</f>
        <v>1st Exp.</v>
      </c>
      <c r="P48" s="303"/>
      <c r="Q48" s="335" t="str">
        <f>F47</f>
        <v>2nd Exp.</v>
      </c>
      <c r="R48" s="302"/>
      <c r="S48" s="335" t="str">
        <f>H47</f>
        <v>3rd Exp.</v>
      </c>
      <c r="T48" s="303"/>
      <c r="W48" s="476"/>
      <c r="X48" s="478"/>
      <c r="Y48" s="480"/>
      <c r="Z48" s="482"/>
      <c r="AA48" s="476"/>
      <c r="AD48" s="228" t="str">
        <f t="shared" si="61"/>
        <v/>
      </c>
      <c r="AE48" s="250">
        <v>0</v>
      </c>
      <c r="AF48" s="250" t="str">
        <f t="shared" si="62"/>
        <v/>
      </c>
      <c r="AG48" s="250" t="e">
        <f t="shared" si="63"/>
        <v>#VALUE!</v>
      </c>
      <c r="AH48" s="250" t="e">
        <f t="shared" si="64"/>
        <v>#VALUE!</v>
      </c>
      <c r="AI48"/>
      <c r="AJ48" s="250" t="str">
        <f t="shared" si="65"/>
        <v/>
      </c>
      <c r="AK48" s="250">
        <v>0</v>
      </c>
      <c r="AL48" s="250" t="str">
        <f t="shared" si="66"/>
        <v/>
      </c>
      <c r="AM48" s="250" t="e">
        <f t="shared" si="67"/>
        <v>#VALUE!</v>
      </c>
      <c r="AN48" s="250" t="e">
        <f t="shared" si="68"/>
        <v>#VALUE!</v>
      </c>
      <c r="AO48" s="232"/>
      <c r="AP48" s="250" t="str">
        <f t="shared" si="69"/>
        <v/>
      </c>
      <c r="AQ48" s="250">
        <v>0</v>
      </c>
      <c r="AR48" s="250" t="str">
        <f t="shared" si="70"/>
        <v/>
      </c>
      <c r="AS48" s="250" t="e">
        <f t="shared" si="71"/>
        <v>#VALUE!</v>
      </c>
      <c r="AT48" s="250" t="e">
        <f t="shared" si="72"/>
        <v>#VALUE!</v>
      </c>
    </row>
    <row r="49" spans="2:46" ht="12.75" customHeight="1">
      <c r="D49" s="323" t="str">
        <f t="shared" ref="D49:D58" si="75">IF($B$18="1st Exp.",B4,IF($B$18="2nd Exp.",J4,IF($B$18="3rd Exp.",R4,Z4)))</f>
        <v/>
      </c>
      <c r="E49" s="322" t="str">
        <f t="shared" si="73"/>
        <v/>
      </c>
      <c r="F49" s="324" t="str">
        <f t="shared" ref="F49:F58" si="76">IF($B$19="1st Exp.",B4,IF($B$19="2nd Exp.",J4,IF($B$19="3rd Exp.",R4,Z4)))</f>
        <v/>
      </c>
      <c r="G49" s="322" t="str">
        <f t="shared" ref="G49:G58" si="77">IF($B$19="2nd Exp.",IFERROR(VLOOKUP(F49,$J$3:$M$13,4,FALSE),""),IF($B$19="3rd Exp.",IFERROR(VLOOKUP(F49,$R$3:$U$13,4,FALSE),""),IF($B$19="4th Exp.",IFERROR(VLOOKUP(F49,$Z$3:$AC$13,4,FALSE),""),IFERROR(VLOOKUP(F49,$AH$3:$AK$13,4,FALSE),""))))</f>
        <v/>
      </c>
      <c r="H49" s="324" t="str">
        <f t="shared" ref="H49:H58" si="78">IF($B$20="1st Exp.",B4,IF($B$20="2nd Exp.",J4,IF($B$20="3rd Exp.",R4,Z4)))</f>
        <v/>
      </c>
      <c r="I49" s="322" t="str">
        <f t="shared" ref="I49:I58" si="79">IF($B$20="3rd Exp.",IFERROR(VLOOKUP(H49,$R$3:$U$13,4,FALSE),""),IF($B$20="4th Exp.",IFERROR(VLOOKUP(H49,$Z$3:$AC$13,4,FALSE),""),IF($B$20="5th Exp.",IFERROR(VLOOKUP(H49,$AH$3:$AK$13,4,FALSE),""),IFERROR(VLOOKUP(H49,$AP$3:$AS$13,4,FALSE),""))))</f>
        <v/>
      </c>
      <c r="O49" s="304" t="str">
        <f t="shared" si="74"/>
        <v/>
      </c>
      <c r="P49" s="305" t="str">
        <f>E48</f>
        <v/>
      </c>
      <c r="Q49" s="341" t="str">
        <f>F48</f>
        <v/>
      </c>
      <c r="R49" s="336" t="str">
        <f>G48</f>
        <v/>
      </c>
      <c r="S49" s="344" t="str">
        <f>H48</f>
        <v/>
      </c>
      <c r="T49" s="306" t="str">
        <f>I48</f>
        <v/>
      </c>
      <c r="W49" s="347" t="str">
        <f>S19</f>
        <v/>
      </c>
      <c r="X49" s="353">
        <v>0</v>
      </c>
      <c r="Y49" s="267">
        <v>0</v>
      </c>
      <c r="Z49" s="354">
        <v>0</v>
      </c>
      <c r="AA49" s="355">
        <f t="shared" ref="AA49:AA59" si="80">IF($B$20="3rd Exp.",IFERROR(VLOOKUP(W49,$AP$29:$AT$39,5,FALSE),""),IF($B$20="4th Exp.",IFERROR(VLOOKUP(W49,$AD$43:$AH$53,5,FALSE),""),IF($B$20="5th Exp.",IFERROR(VLOOKUP(W49,$AJ$43:$AN$53,5,FALSE),""),IFERROR(VLOOKUP(W49,$AP$43:$AT$53,5,FALSE),""))))</f>
        <v>0</v>
      </c>
      <c r="AD49" s="228" t="str">
        <f t="shared" si="61"/>
        <v/>
      </c>
      <c r="AE49" s="250">
        <v>0</v>
      </c>
      <c r="AF49" s="250" t="str">
        <f t="shared" si="62"/>
        <v/>
      </c>
      <c r="AG49" s="250" t="e">
        <f t="shared" si="63"/>
        <v>#VALUE!</v>
      </c>
      <c r="AH49" s="250" t="e">
        <f t="shared" si="64"/>
        <v>#VALUE!</v>
      </c>
      <c r="AI49"/>
      <c r="AJ49" s="250" t="str">
        <f t="shared" si="65"/>
        <v/>
      </c>
      <c r="AK49" s="250">
        <v>0</v>
      </c>
      <c r="AL49" s="250" t="str">
        <f t="shared" si="66"/>
        <v/>
      </c>
      <c r="AM49" s="250" t="e">
        <f t="shared" si="67"/>
        <v>#VALUE!</v>
      </c>
      <c r="AN49" s="250" t="e">
        <f t="shared" si="68"/>
        <v>#VALUE!</v>
      </c>
      <c r="AO49" s="232"/>
      <c r="AP49" s="250" t="str">
        <f t="shared" si="69"/>
        <v/>
      </c>
      <c r="AQ49" s="250">
        <v>0</v>
      </c>
      <c r="AR49" s="250" t="str">
        <f t="shared" si="70"/>
        <v/>
      </c>
      <c r="AS49" s="250" t="e">
        <f t="shared" si="71"/>
        <v>#VALUE!</v>
      </c>
      <c r="AT49" s="250" t="e">
        <f t="shared" si="72"/>
        <v>#VALUE!</v>
      </c>
    </row>
    <row r="50" spans="2:46" ht="12.75" customHeight="1">
      <c r="D50" s="323" t="str">
        <f t="shared" si="75"/>
        <v/>
      </c>
      <c r="E50" s="322" t="str">
        <f t="shared" si="73"/>
        <v/>
      </c>
      <c r="F50" s="324" t="str">
        <f t="shared" si="76"/>
        <v/>
      </c>
      <c r="G50" s="322" t="str">
        <f t="shared" si="77"/>
        <v/>
      </c>
      <c r="H50" s="324" t="str">
        <f t="shared" si="78"/>
        <v/>
      </c>
      <c r="I50" s="322" t="str">
        <f t="shared" si="79"/>
        <v/>
      </c>
      <c r="O50" s="304" t="str">
        <f t="shared" si="74"/>
        <v/>
      </c>
      <c r="P50" s="337">
        <f t="shared" ref="P50:P59" si="81">IF(E49="",0,E49*K20)</f>
        <v>0</v>
      </c>
      <c r="Q50" s="342" t="str">
        <f t="shared" ref="Q50:Q59" si="82">F49</f>
        <v/>
      </c>
      <c r="R50" s="237">
        <f t="shared" ref="R50:R59" si="83">IF(G49="",0,G49*L20)</f>
        <v>0</v>
      </c>
      <c r="S50" s="345" t="str">
        <f t="shared" ref="S50:S59" si="84">H49</f>
        <v/>
      </c>
      <c r="T50" s="252">
        <f t="shared" ref="T50:T59" si="85">IF(I49="",0,I49*M20)</f>
        <v>0</v>
      </c>
      <c r="W50" s="348" t="e">
        <f t="shared" ref="W50:W59" si="86">IF(S20*T20=0,"",S20)</f>
        <v>#VALUE!</v>
      </c>
      <c r="X50" s="356" t="e">
        <f>IF(W50="","",1-VLOOKUP(W50,$S$64:$T$73,2,FALSE))</f>
        <v>#VALUE!</v>
      </c>
      <c r="Y50" s="272" t="e">
        <f t="shared" ref="Y50:Y59" si="87">IF(X50="","",X50-$Z$60*SQRT((T50/(($T$34^2)*AA50))+(((T35^2)*$T$49)/(($T$34^4)*$AA$49))))</f>
        <v>#VALUE!</v>
      </c>
      <c r="Z50" s="357" t="e">
        <f t="shared" ref="Z50:Z59" si="88">IF(X50="","",X50+$Z$60*SQRT((T50/(($T$34^2)*AA50))+(((T35^2)*$T$49)/(($T$34^4)*$AA$49))))</f>
        <v>#VALUE!</v>
      </c>
      <c r="AA50" s="355" t="str">
        <f t="shared" si="80"/>
        <v/>
      </c>
      <c r="AD50" s="228" t="str">
        <f t="shared" si="61"/>
        <v/>
      </c>
      <c r="AE50" s="250">
        <v>0</v>
      </c>
      <c r="AF50" s="250" t="str">
        <f t="shared" si="62"/>
        <v/>
      </c>
      <c r="AG50" s="250" t="e">
        <f t="shared" si="63"/>
        <v>#VALUE!</v>
      </c>
      <c r="AH50" s="250" t="e">
        <f t="shared" si="64"/>
        <v>#VALUE!</v>
      </c>
      <c r="AI50"/>
      <c r="AJ50" s="250" t="str">
        <f t="shared" si="65"/>
        <v/>
      </c>
      <c r="AK50" s="250">
        <v>0</v>
      </c>
      <c r="AL50" s="250" t="str">
        <f t="shared" si="66"/>
        <v/>
      </c>
      <c r="AM50" s="250" t="e">
        <f t="shared" si="67"/>
        <v>#VALUE!</v>
      </c>
      <c r="AN50" s="250" t="e">
        <f t="shared" si="68"/>
        <v>#VALUE!</v>
      </c>
      <c r="AO50" s="232"/>
      <c r="AP50" s="250" t="str">
        <f t="shared" si="69"/>
        <v/>
      </c>
      <c r="AQ50" s="250">
        <v>0</v>
      </c>
      <c r="AR50" s="250" t="str">
        <f t="shared" si="70"/>
        <v/>
      </c>
      <c r="AS50" s="250" t="e">
        <f t="shared" si="71"/>
        <v>#VALUE!</v>
      </c>
      <c r="AT50" s="250" t="e">
        <f t="shared" si="72"/>
        <v>#VALUE!</v>
      </c>
    </row>
    <row r="51" spans="2:46" ht="12.75" customHeight="1">
      <c r="D51" s="323" t="str">
        <f t="shared" si="75"/>
        <v/>
      </c>
      <c r="E51" s="322" t="str">
        <f t="shared" si="73"/>
        <v/>
      </c>
      <c r="F51" s="324" t="str">
        <f t="shared" si="76"/>
        <v/>
      </c>
      <c r="G51" s="322" t="str">
        <f t="shared" si="77"/>
        <v/>
      </c>
      <c r="H51" s="324" t="str">
        <f t="shared" si="78"/>
        <v/>
      </c>
      <c r="I51" s="322" t="str">
        <f t="shared" si="79"/>
        <v/>
      </c>
      <c r="O51" s="304" t="str">
        <f t="shared" si="74"/>
        <v/>
      </c>
      <c r="P51" s="337">
        <f t="shared" si="81"/>
        <v>0</v>
      </c>
      <c r="Q51" s="342" t="str">
        <f t="shared" si="82"/>
        <v/>
      </c>
      <c r="R51" s="237">
        <f t="shared" si="83"/>
        <v>0</v>
      </c>
      <c r="S51" s="345" t="str">
        <f t="shared" si="84"/>
        <v/>
      </c>
      <c r="T51" s="252">
        <f t="shared" si="85"/>
        <v>0</v>
      </c>
      <c r="W51" s="348" t="e">
        <f t="shared" si="86"/>
        <v>#VALUE!</v>
      </c>
      <c r="X51" s="356" t="e">
        <f t="shared" ref="X51:X59" si="89">IF(W51="","",1-VLOOKUP(W51,$S$64:$T$73,2,FALSE))</f>
        <v>#VALUE!</v>
      </c>
      <c r="Y51" s="272" t="e">
        <f t="shared" si="87"/>
        <v>#VALUE!</v>
      </c>
      <c r="Z51" s="357" t="e">
        <f t="shared" si="88"/>
        <v>#VALUE!</v>
      </c>
      <c r="AA51" s="355" t="str">
        <f t="shared" si="80"/>
        <v/>
      </c>
      <c r="AD51" s="228" t="str">
        <f t="shared" si="61"/>
        <v/>
      </c>
      <c r="AE51" s="250">
        <v>0</v>
      </c>
      <c r="AF51" s="250" t="str">
        <f t="shared" si="62"/>
        <v/>
      </c>
      <c r="AG51" s="250" t="e">
        <f t="shared" si="63"/>
        <v>#VALUE!</v>
      </c>
      <c r="AH51" s="250" t="e">
        <f t="shared" si="64"/>
        <v>#VALUE!</v>
      </c>
      <c r="AI51"/>
      <c r="AJ51" s="250" t="str">
        <f t="shared" si="65"/>
        <v/>
      </c>
      <c r="AK51" s="250">
        <v>0</v>
      </c>
      <c r="AL51" s="250" t="str">
        <f t="shared" si="66"/>
        <v/>
      </c>
      <c r="AM51" s="250" t="e">
        <f t="shared" si="67"/>
        <v>#VALUE!</v>
      </c>
      <c r="AN51" s="250" t="e">
        <f t="shared" si="68"/>
        <v>#VALUE!</v>
      </c>
      <c r="AO51" s="232"/>
      <c r="AP51" s="250" t="str">
        <f t="shared" si="69"/>
        <v/>
      </c>
      <c r="AQ51" s="250">
        <v>0</v>
      </c>
      <c r="AR51" s="250" t="str">
        <f t="shared" si="70"/>
        <v/>
      </c>
      <c r="AS51" s="250" t="e">
        <f t="shared" si="71"/>
        <v>#VALUE!</v>
      </c>
      <c r="AT51" s="250" t="e">
        <f t="shared" si="72"/>
        <v>#VALUE!</v>
      </c>
    </row>
    <row r="52" spans="2:46" ht="12.75" customHeight="1">
      <c r="D52" s="323" t="str">
        <f t="shared" si="75"/>
        <v/>
      </c>
      <c r="E52" s="322" t="str">
        <f t="shared" si="73"/>
        <v/>
      </c>
      <c r="F52" s="324" t="str">
        <f t="shared" si="76"/>
        <v/>
      </c>
      <c r="G52" s="322" t="str">
        <f t="shared" si="77"/>
        <v/>
      </c>
      <c r="H52" s="324" t="str">
        <f t="shared" si="78"/>
        <v/>
      </c>
      <c r="I52" s="322" t="str">
        <f t="shared" si="79"/>
        <v/>
      </c>
      <c r="O52" s="304" t="str">
        <f t="shared" si="74"/>
        <v/>
      </c>
      <c r="P52" s="337">
        <f t="shared" si="81"/>
        <v>0</v>
      </c>
      <c r="Q52" s="342" t="str">
        <f t="shared" si="82"/>
        <v/>
      </c>
      <c r="R52" s="237">
        <f t="shared" si="83"/>
        <v>0</v>
      </c>
      <c r="S52" s="345" t="str">
        <f t="shared" si="84"/>
        <v/>
      </c>
      <c r="T52" s="252">
        <f t="shared" si="85"/>
        <v>0</v>
      </c>
      <c r="W52" s="348" t="e">
        <f t="shared" si="86"/>
        <v>#VALUE!</v>
      </c>
      <c r="X52" s="356" t="e">
        <f t="shared" si="89"/>
        <v>#VALUE!</v>
      </c>
      <c r="Y52" s="272" t="e">
        <f t="shared" si="87"/>
        <v>#VALUE!</v>
      </c>
      <c r="Z52" s="357" t="e">
        <f t="shared" si="88"/>
        <v>#VALUE!</v>
      </c>
      <c r="AA52" s="355" t="str">
        <f t="shared" si="80"/>
        <v/>
      </c>
      <c r="AD52" s="228" t="str">
        <f t="shared" si="61"/>
        <v/>
      </c>
      <c r="AE52" s="250">
        <v>0</v>
      </c>
      <c r="AF52" s="250" t="str">
        <f t="shared" si="62"/>
        <v/>
      </c>
      <c r="AG52" s="250" t="e">
        <f t="shared" si="63"/>
        <v>#VALUE!</v>
      </c>
      <c r="AH52" s="250" t="e">
        <f t="shared" si="64"/>
        <v>#VALUE!</v>
      </c>
      <c r="AI52"/>
      <c r="AJ52" s="250" t="str">
        <f t="shared" si="65"/>
        <v/>
      </c>
      <c r="AK52" s="250">
        <v>0</v>
      </c>
      <c r="AL52" s="250" t="str">
        <f t="shared" si="66"/>
        <v/>
      </c>
      <c r="AM52" s="250" t="e">
        <f t="shared" si="67"/>
        <v>#VALUE!</v>
      </c>
      <c r="AN52" s="250" t="e">
        <f t="shared" si="68"/>
        <v>#VALUE!</v>
      </c>
      <c r="AO52" s="232"/>
      <c r="AP52" s="250" t="str">
        <f t="shared" si="69"/>
        <v/>
      </c>
      <c r="AQ52" s="250">
        <v>0</v>
      </c>
      <c r="AR52" s="250" t="str">
        <f t="shared" si="70"/>
        <v/>
      </c>
      <c r="AS52" s="250" t="e">
        <f t="shared" si="71"/>
        <v>#VALUE!</v>
      </c>
      <c r="AT52" s="250" t="e">
        <f t="shared" si="72"/>
        <v>#VALUE!</v>
      </c>
    </row>
    <row r="53" spans="2:46" ht="12.75" customHeight="1">
      <c r="D53" s="323" t="str">
        <f t="shared" si="75"/>
        <v/>
      </c>
      <c r="E53" s="322" t="str">
        <f t="shared" si="73"/>
        <v/>
      </c>
      <c r="F53" s="324" t="str">
        <f t="shared" si="76"/>
        <v/>
      </c>
      <c r="G53" s="322" t="str">
        <f t="shared" si="77"/>
        <v/>
      </c>
      <c r="H53" s="324" t="str">
        <f t="shared" si="78"/>
        <v/>
      </c>
      <c r="I53" s="322" t="str">
        <f t="shared" si="79"/>
        <v/>
      </c>
      <c r="O53" s="304" t="str">
        <f t="shared" si="74"/>
        <v/>
      </c>
      <c r="P53" s="337">
        <f t="shared" si="81"/>
        <v>0</v>
      </c>
      <c r="Q53" s="342" t="str">
        <f t="shared" si="82"/>
        <v/>
      </c>
      <c r="R53" s="237">
        <f t="shared" si="83"/>
        <v>0</v>
      </c>
      <c r="S53" s="345" t="str">
        <f t="shared" si="84"/>
        <v/>
      </c>
      <c r="T53" s="252">
        <f t="shared" si="85"/>
        <v>0</v>
      </c>
      <c r="W53" s="348" t="e">
        <f t="shared" si="86"/>
        <v>#VALUE!</v>
      </c>
      <c r="X53" s="356" t="e">
        <f t="shared" si="89"/>
        <v>#VALUE!</v>
      </c>
      <c r="Y53" s="272" t="e">
        <f t="shared" si="87"/>
        <v>#VALUE!</v>
      </c>
      <c r="Z53" s="357" t="e">
        <f t="shared" si="88"/>
        <v>#VALUE!</v>
      </c>
      <c r="AA53" s="355" t="str">
        <f t="shared" si="80"/>
        <v/>
      </c>
      <c r="AD53" s="228" t="str">
        <f t="shared" si="61"/>
        <v/>
      </c>
      <c r="AE53" s="250">
        <v>0</v>
      </c>
      <c r="AF53" s="250" t="str">
        <f t="shared" si="62"/>
        <v/>
      </c>
      <c r="AG53" s="250" t="e">
        <f t="shared" si="63"/>
        <v>#VALUE!</v>
      </c>
      <c r="AH53" s="250" t="e">
        <f t="shared" si="64"/>
        <v>#VALUE!</v>
      </c>
      <c r="AI53"/>
      <c r="AJ53" s="250" t="str">
        <f t="shared" si="65"/>
        <v/>
      </c>
      <c r="AK53" s="250">
        <v>0</v>
      </c>
      <c r="AL53" s="250" t="str">
        <f t="shared" si="66"/>
        <v/>
      </c>
      <c r="AM53" s="250" t="e">
        <f t="shared" si="67"/>
        <v>#VALUE!</v>
      </c>
      <c r="AN53" s="250" t="e">
        <f t="shared" si="68"/>
        <v>#VALUE!</v>
      </c>
      <c r="AO53" s="232"/>
      <c r="AP53" s="250" t="str">
        <f t="shared" si="69"/>
        <v/>
      </c>
      <c r="AQ53" s="250">
        <v>0</v>
      </c>
      <c r="AR53" s="250" t="str">
        <f t="shared" si="70"/>
        <v/>
      </c>
      <c r="AS53" s="250" t="e">
        <f t="shared" si="71"/>
        <v>#VALUE!</v>
      </c>
      <c r="AT53" s="250" t="e">
        <f t="shared" si="72"/>
        <v>#VALUE!</v>
      </c>
    </row>
    <row r="54" spans="2:46" ht="12.75" customHeight="1">
      <c r="D54" s="323" t="str">
        <f t="shared" si="75"/>
        <v/>
      </c>
      <c r="E54" s="322" t="str">
        <f t="shared" si="73"/>
        <v/>
      </c>
      <c r="F54" s="324" t="str">
        <f t="shared" si="76"/>
        <v/>
      </c>
      <c r="G54" s="322" t="str">
        <f t="shared" si="77"/>
        <v/>
      </c>
      <c r="H54" s="324" t="str">
        <f t="shared" si="78"/>
        <v/>
      </c>
      <c r="I54" s="322" t="str">
        <f t="shared" si="79"/>
        <v/>
      </c>
      <c r="O54" s="304" t="str">
        <f t="shared" si="74"/>
        <v/>
      </c>
      <c r="P54" s="337">
        <f t="shared" si="81"/>
        <v>0</v>
      </c>
      <c r="Q54" s="342" t="str">
        <f t="shared" si="82"/>
        <v/>
      </c>
      <c r="R54" s="237">
        <f t="shared" si="83"/>
        <v>0</v>
      </c>
      <c r="S54" s="345" t="str">
        <f t="shared" si="84"/>
        <v/>
      </c>
      <c r="T54" s="252">
        <f t="shared" si="85"/>
        <v>0</v>
      </c>
      <c r="W54" s="348" t="e">
        <f t="shared" si="86"/>
        <v>#VALUE!</v>
      </c>
      <c r="X54" s="356" t="e">
        <f t="shared" si="89"/>
        <v>#VALUE!</v>
      </c>
      <c r="Y54" s="272" t="e">
        <f t="shared" si="87"/>
        <v>#VALUE!</v>
      </c>
      <c r="Z54" s="357" t="e">
        <f t="shared" si="88"/>
        <v>#VALUE!</v>
      </c>
      <c r="AA54" s="355" t="str">
        <f t="shared" si="80"/>
        <v/>
      </c>
      <c r="AD54"/>
      <c r="AE54" s="248"/>
      <c r="AF54"/>
      <c r="AG54"/>
      <c r="AH54"/>
      <c r="AI54"/>
      <c r="AJ54"/>
      <c r="AK54"/>
      <c r="AL54"/>
      <c r="AM54"/>
    </row>
    <row r="55" spans="2:46" ht="12.75" customHeight="1">
      <c r="D55" s="323" t="str">
        <f t="shared" si="75"/>
        <v/>
      </c>
      <c r="E55" s="322" t="str">
        <f t="shared" si="73"/>
        <v/>
      </c>
      <c r="F55" s="324" t="str">
        <f t="shared" si="76"/>
        <v/>
      </c>
      <c r="G55" s="322" t="str">
        <f t="shared" si="77"/>
        <v/>
      </c>
      <c r="H55" s="324" t="str">
        <f t="shared" si="78"/>
        <v/>
      </c>
      <c r="I55" s="322" t="str">
        <f t="shared" si="79"/>
        <v/>
      </c>
      <c r="O55" s="304" t="str">
        <f t="shared" si="74"/>
        <v/>
      </c>
      <c r="P55" s="337">
        <f t="shared" si="81"/>
        <v>0</v>
      </c>
      <c r="Q55" s="342" t="str">
        <f t="shared" si="82"/>
        <v/>
      </c>
      <c r="R55" s="237">
        <f t="shared" si="83"/>
        <v>0</v>
      </c>
      <c r="S55" s="345" t="str">
        <f t="shared" si="84"/>
        <v/>
      </c>
      <c r="T55" s="252">
        <f t="shared" si="85"/>
        <v>0</v>
      </c>
      <c r="W55" s="348" t="e">
        <f t="shared" si="86"/>
        <v>#VALUE!</v>
      </c>
      <c r="X55" s="356" t="e">
        <f t="shared" si="89"/>
        <v>#VALUE!</v>
      </c>
      <c r="Y55" s="272" t="e">
        <f t="shared" si="87"/>
        <v>#VALUE!</v>
      </c>
      <c r="Z55" s="357" t="e">
        <f t="shared" si="88"/>
        <v>#VALUE!</v>
      </c>
      <c r="AA55" s="355" t="str">
        <f t="shared" si="80"/>
        <v/>
      </c>
      <c r="AD55"/>
      <c r="AE55"/>
      <c r="AF55"/>
      <c r="AG55"/>
      <c r="AH55"/>
      <c r="AI55"/>
      <c r="AJ55"/>
      <c r="AK55"/>
      <c r="AL55"/>
      <c r="AM55"/>
    </row>
    <row r="56" spans="2:46" ht="12.75" customHeight="1">
      <c r="D56" s="323" t="str">
        <f t="shared" si="75"/>
        <v/>
      </c>
      <c r="E56" s="322" t="str">
        <f t="shared" si="73"/>
        <v/>
      </c>
      <c r="F56" s="324" t="str">
        <f t="shared" si="76"/>
        <v/>
      </c>
      <c r="G56" s="322" t="str">
        <f t="shared" si="77"/>
        <v/>
      </c>
      <c r="H56" s="324" t="str">
        <f t="shared" si="78"/>
        <v/>
      </c>
      <c r="I56" s="322" t="str">
        <f t="shared" si="79"/>
        <v/>
      </c>
      <c r="O56" s="304" t="str">
        <f t="shared" si="74"/>
        <v/>
      </c>
      <c r="P56" s="337">
        <f t="shared" si="81"/>
        <v>0</v>
      </c>
      <c r="Q56" s="342" t="str">
        <f t="shared" si="82"/>
        <v/>
      </c>
      <c r="R56" s="237">
        <f t="shared" si="83"/>
        <v>0</v>
      </c>
      <c r="S56" s="345" t="str">
        <f t="shared" si="84"/>
        <v/>
      </c>
      <c r="T56" s="252">
        <f t="shared" si="85"/>
        <v>0</v>
      </c>
      <c r="W56" s="348" t="e">
        <f t="shared" si="86"/>
        <v>#VALUE!</v>
      </c>
      <c r="X56" s="356" t="e">
        <f t="shared" si="89"/>
        <v>#VALUE!</v>
      </c>
      <c r="Y56" s="272" t="e">
        <f t="shared" si="87"/>
        <v>#VALUE!</v>
      </c>
      <c r="Z56" s="357" t="e">
        <f t="shared" si="88"/>
        <v>#VALUE!</v>
      </c>
      <c r="AA56" s="355" t="str">
        <f t="shared" si="80"/>
        <v/>
      </c>
      <c r="AD56"/>
      <c r="AE56"/>
      <c r="AF56"/>
      <c r="AG56"/>
      <c r="AH56"/>
      <c r="AI56"/>
      <c r="AJ56"/>
      <c r="AK56"/>
      <c r="AL56"/>
      <c r="AM56"/>
      <c r="AN56"/>
      <c r="AO56" s="248"/>
      <c r="AP56"/>
      <c r="AQ56"/>
      <c r="AR56"/>
      <c r="AS56"/>
    </row>
    <row r="57" spans="2:46" ht="12.75" customHeight="1">
      <c r="D57" s="323" t="str">
        <f t="shared" si="75"/>
        <v/>
      </c>
      <c r="E57" s="322" t="str">
        <f t="shared" si="73"/>
        <v/>
      </c>
      <c r="F57" s="324" t="str">
        <f t="shared" si="76"/>
        <v/>
      </c>
      <c r="G57" s="322" t="str">
        <f t="shared" si="77"/>
        <v/>
      </c>
      <c r="H57" s="324" t="str">
        <f t="shared" si="78"/>
        <v/>
      </c>
      <c r="I57" s="322" t="str">
        <f t="shared" si="79"/>
        <v/>
      </c>
      <c r="O57" s="304" t="str">
        <f t="shared" si="74"/>
        <v/>
      </c>
      <c r="P57" s="337">
        <f t="shared" si="81"/>
        <v>0</v>
      </c>
      <c r="Q57" s="342" t="str">
        <f t="shared" si="82"/>
        <v/>
      </c>
      <c r="R57" s="237">
        <f t="shared" si="83"/>
        <v>0</v>
      </c>
      <c r="S57" s="345" t="str">
        <f t="shared" si="84"/>
        <v/>
      </c>
      <c r="T57" s="252">
        <f t="shared" si="85"/>
        <v>0</v>
      </c>
      <c r="W57" s="348" t="e">
        <f t="shared" si="86"/>
        <v>#VALUE!</v>
      </c>
      <c r="X57" s="356" t="e">
        <f t="shared" si="89"/>
        <v>#VALUE!</v>
      </c>
      <c r="Y57" s="272" t="e">
        <f t="shared" si="87"/>
        <v>#VALUE!</v>
      </c>
      <c r="Z57" s="357" t="e">
        <f t="shared" si="88"/>
        <v>#VALUE!</v>
      </c>
      <c r="AA57" s="355" t="str">
        <f t="shared" si="80"/>
        <v/>
      </c>
      <c r="AD57"/>
      <c r="AE57"/>
      <c r="AF57"/>
      <c r="AG57"/>
      <c r="AH57"/>
      <c r="AI57"/>
      <c r="AJ57"/>
      <c r="AK57"/>
      <c r="AL57"/>
      <c r="AM57"/>
      <c r="AN57"/>
      <c r="AO57" s="300"/>
      <c r="AP57"/>
      <c r="AQ57"/>
      <c r="AR57"/>
      <c r="AS57"/>
    </row>
    <row r="58" spans="2:46" ht="12.75" customHeight="1">
      <c r="D58" s="327" t="str">
        <f t="shared" si="75"/>
        <v/>
      </c>
      <c r="E58" s="326" t="str">
        <f t="shared" si="73"/>
        <v/>
      </c>
      <c r="F58" s="331" t="str">
        <f t="shared" si="76"/>
        <v/>
      </c>
      <c r="G58" s="326" t="str">
        <f t="shared" si="77"/>
        <v/>
      </c>
      <c r="H58" s="331" t="str">
        <f t="shared" si="78"/>
        <v/>
      </c>
      <c r="I58" s="326" t="str">
        <f t="shared" si="79"/>
        <v/>
      </c>
      <c r="O58" s="304" t="str">
        <f t="shared" si="74"/>
        <v/>
      </c>
      <c r="P58" s="337">
        <f t="shared" si="81"/>
        <v>0</v>
      </c>
      <c r="Q58" s="342" t="str">
        <f t="shared" si="82"/>
        <v/>
      </c>
      <c r="R58" s="237">
        <f t="shared" si="83"/>
        <v>0</v>
      </c>
      <c r="S58" s="345" t="str">
        <f t="shared" si="84"/>
        <v/>
      </c>
      <c r="T58" s="252">
        <f t="shared" si="85"/>
        <v>0</v>
      </c>
      <c r="W58" s="348" t="e">
        <f t="shared" si="86"/>
        <v>#VALUE!</v>
      </c>
      <c r="X58" s="356" t="e">
        <f t="shared" si="89"/>
        <v>#VALUE!</v>
      </c>
      <c r="Y58" s="272" t="e">
        <f t="shared" si="87"/>
        <v>#VALUE!</v>
      </c>
      <c r="Z58" s="357" t="e">
        <f t="shared" si="88"/>
        <v>#VALUE!</v>
      </c>
      <c r="AA58" s="355" t="str">
        <f t="shared" si="80"/>
        <v/>
      </c>
      <c r="AD58"/>
      <c r="AE58"/>
      <c r="AF58"/>
      <c r="AG58"/>
      <c r="AH58"/>
      <c r="AI58"/>
      <c r="AJ58"/>
      <c r="AK58"/>
      <c r="AL58"/>
      <c r="AM58"/>
      <c r="AN58"/>
      <c r="AO58" s="300"/>
      <c r="AP58"/>
      <c r="AQ58"/>
      <c r="AR58"/>
      <c r="AS58"/>
    </row>
    <row r="59" spans="2:46" ht="18" thickBot="1">
      <c r="D59" s="245"/>
      <c r="E59" s="245"/>
      <c r="F59" s="245"/>
      <c r="G59" s="245"/>
      <c r="H59" s="245"/>
      <c r="I59" s="245"/>
      <c r="O59" s="307" t="str">
        <f t="shared" si="74"/>
        <v/>
      </c>
      <c r="P59" s="338">
        <f t="shared" si="81"/>
        <v>0</v>
      </c>
      <c r="Q59" s="343" t="str">
        <f t="shared" si="82"/>
        <v/>
      </c>
      <c r="R59" s="339">
        <f t="shared" si="83"/>
        <v>0</v>
      </c>
      <c r="S59" s="346" t="str">
        <f t="shared" si="84"/>
        <v/>
      </c>
      <c r="T59" s="340">
        <f t="shared" si="85"/>
        <v>0</v>
      </c>
      <c r="W59" s="349" t="e">
        <f t="shared" si="86"/>
        <v>#VALUE!</v>
      </c>
      <c r="X59" s="358" t="e">
        <f t="shared" si="89"/>
        <v>#VALUE!</v>
      </c>
      <c r="Y59" s="359" t="e">
        <f t="shared" si="87"/>
        <v>#VALUE!</v>
      </c>
      <c r="Z59" s="360" t="e">
        <f t="shared" si="88"/>
        <v>#VALUE!</v>
      </c>
      <c r="AA59" s="361" t="str">
        <f t="shared" si="80"/>
        <v/>
      </c>
      <c r="AD59"/>
      <c r="AE59"/>
      <c r="AF59"/>
      <c r="AG59"/>
      <c r="AH59"/>
      <c r="AI59"/>
      <c r="AJ59"/>
      <c r="AK59"/>
      <c r="AL59"/>
      <c r="AM59"/>
      <c r="AN59"/>
      <c r="AO59" s="300"/>
      <c r="AP59"/>
      <c r="AQ59"/>
      <c r="AR59"/>
      <c r="AS59"/>
    </row>
    <row r="60" spans="2:46" ht="12.75" customHeight="1">
      <c r="D60" s="320" t="s">
        <v>191</v>
      </c>
      <c r="E60" s="324"/>
      <c r="F60" s="324"/>
      <c r="G60" s="320"/>
      <c r="H60" s="324"/>
      <c r="I60" s="320"/>
      <c r="W60" s="352"/>
      <c r="X60" s="272"/>
      <c r="Y60" s="299" t="s">
        <v>225</v>
      </c>
      <c r="Z60" s="235">
        <f>_xlfn.NORM.S.INV(0.975)</f>
        <v>1.9599639845400536</v>
      </c>
      <c r="AA60" s="247"/>
      <c r="AD60"/>
      <c r="AE60"/>
      <c r="AF60"/>
      <c r="AG60"/>
      <c r="AH60"/>
      <c r="AI60"/>
      <c r="AJ60"/>
      <c r="AK60"/>
      <c r="AL60"/>
      <c r="AM60"/>
      <c r="AN60"/>
      <c r="AO60" s="300"/>
      <c r="AP60"/>
      <c r="AQ60"/>
      <c r="AR60"/>
      <c r="AS60"/>
    </row>
    <row r="61" spans="2:46" ht="12.75" customHeight="1" thickBot="1">
      <c r="D61" s="321" t="str">
        <f>B18</f>
        <v>1st Exp.</v>
      </c>
      <c r="E61" s="333"/>
      <c r="F61" s="321" t="str">
        <f>B19</f>
        <v>2nd Exp.</v>
      </c>
      <c r="G61" s="333"/>
      <c r="H61" s="321" t="str">
        <f>B20</f>
        <v>3rd Exp.</v>
      </c>
      <c r="I61" s="333"/>
      <c r="O61" s="318" t="s">
        <v>192</v>
      </c>
      <c r="R61" s="318"/>
      <c r="T61" s="318"/>
      <c r="X61"/>
      <c r="Y61"/>
      <c r="Z61"/>
      <c r="AA61"/>
      <c r="AB61"/>
      <c r="AC61"/>
      <c r="AD61"/>
      <c r="AE61"/>
      <c r="AF61"/>
      <c r="AG61"/>
      <c r="AH61"/>
      <c r="AI61" s="300"/>
      <c r="AJ61"/>
      <c r="AK61"/>
      <c r="AL61"/>
      <c r="AM61"/>
    </row>
    <row r="62" spans="2:46" ht="12.75" customHeight="1" thickBot="1">
      <c r="B62" s="237"/>
      <c r="C62" s="237"/>
      <c r="D62" s="323" t="str">
        <f>IF($B$18="1st Exp.",B3,IF($B$18="2nd Exp.",J3,IF($B$18="3rd Exp.",R3,Z3)))</f>
        <v/>
      </c>
      <c r="E62" s="334">
        <f t="shared" ref="E62:E72" si="90">IF($B$18="1st Exp.",IFERROR(VLOOKUP(D62,$B$3:$F$13,5,FALSE),""),IF($B$18="2nd Exp.",IFERROR(VLOOKUP(D62,$J$3:$N$13,5,FALSE),""),IF($B$18="3rd Exp.",IFERROR(VLOOKUP(D62,$R$3:$V$13,5,FALSE),""),IFERROR(VLOOKUP(D62,$Z$3:$AD$13,5,FALSE),""))))</f>
        <v>1</v>
      </c>
      <c r="F62" s="334" t="str">
        <f>IF($B$19="1st Exp.",B3,IF($B$19="2nd Exp.",J3,IF($B$19="3rd Exp.",R3,Z3)))</f>
        <v/>
      </c>
      <c r="G62" s="324">
        <f>IF($B$19="2nd Exp.",IFERROR(VLOOKUP(F62,$J$3:$N$13,5,FALSE),""),IF($B$19="3rd Exp.",IFERROR(VLOOKUP(F62,$R$3:$V$13,5,FALSE),""),IF($B$19="4th Exp.",IFERROR(VLOOKUP(F62,$Z$3:$AD$13,5,FALSE),""),IFERROR(VLOOKUP(F62,$AH$3:$AL$13,5,FALSE),""))))</f>
        <v>1</v>
      </c>
      <c r="H62" s="334" t="str">
        <f>IF($B$20="1st Exp.",B3,IF($B$20="2nd Exp.",J3,IF($B$20="3rd Exp.",R3,Z3)))</f>
        <v/>
      </c>
      <c r="I62" s="325">
        <f>IF($B$20="3rd Exp.",IFERROR(VLOOKUP(H62,$R$3:$V$13,5,FALSE),""),IF($B$20="4th Exp.",IFERROR(VLOOKUP(H62,$Z$3:$AD$13,5,FALSE),""),IF($B$20="5th Exp.",IFERROR(VLOOKUP(H62,$AH$3:$AL$13,5,FALSE),""),IFERROR(VLOOKUP(H62,$AP$3:$AT$13,5,FALSE),""))))</f>
        <v>1</v>
      </c>
      <c r="L62" s="237"/>
      <c r="M62" s="237"/>
      <c r="O62" s="335" t="str">
        <f t="shared" ref="O62:O73" si="91">D61</f>
        <v>1st Exp.</v>
      </c>
      <c r="P62" s="303"/>
      <c r="Q62" s="335" t="str">
        <f>F61</f>
        <v>2nd Exp.</v>
      </c>
      <c r="R62" s="302"/>
      <c r="S62" s="335" t="str">
        <f>H61</f>
        <v>3rd Exp.</v>
      </c>
      <c r="T62" s="303"/>
      <c r="X62"/>
      <c r="Y62"/>
      <c r="Z62"/>
      <c r="AA62"/>
      <c r="AB62"/>
      <c r="AC62"/>
      <c r="AD62"/>
      <c r="AE62"/>
      <c r="AF62"/>
      <c r="AG62"/>
      <c r="AH62"/>
      <c r="AI62" s="300"/>
      <c r="AJ62"/>
      <c r="AK62"/>
      <c r="AL62"/>
      <c r="AM62"/>
    </row>
    <row r="63" spans="2:46" ht="12.75" customHeight="1">
      <c r="B63" s="237"/>
      <c r="C63" s="256"/>
      <c r="D63" s="323" t="str">
        <f t="shared" ref="D63:D72" si="92">IF($B$18="1st Exp.",B4,IF($B$18="2nd Exp.",J4,IF($B$18="3rd Exp.",R4,Z4)))</f>
        <v/>
      </c>
      <c r="E63" s="322">
        <f t="shared" si="90"/>
        <v>1</v>
      </c>
      <c r="F63" s="322" t="str">
        <f t="shared" ref="F63:F72" si="93">IF($B$19="1st Exp.",B4,IF($B$19="2nd Exp.",J4,IF($B$19="3rd Exp.",R4,Z4)))</f>
        <v/>
      </c>
      <c r="G63" s="324">
        <f t="shared" ref="G63:G72" si="94">IF($B$19="2nd Exp.",IFERROR(VLOOKUP(F63,$J$3:$N$13,5,FALSE),""),IF($B$19="3rd Exp.",IFERROR(VLOOKUP(F63,$R$3:$V$13,5,FALSE),""),IF($B$19="4th Exp.",IFERROR(VLOOKUP(F63,$Z$3:$AD$13,5,FALSE),""),IFERROR(VLOOKUP(F63,$AH$3:$AL$13,5,FALSE),""))))</f>
        <v>1</v>
      </c>
      <c r="H63" s="322" t="str">
        <f t="shared" ref="H63:H72" si="95">IF($B$20="1st Exp.",B4,IF($B$20="2nd Exp.",J4,IF($B$20="3rd Exp.",R4,Z4)))</f>
        <v/>
      </c>
      <c r="I63" s="325">
        <f t="shared" ref="I63:I72" si="96">IF($B$20="3rd Exp.",IFERROR(VLOOKUP(H63,$R$3:$V$13,5,FALSE),""),IF($B$20="4th Exp.",IFERROR(VLOOKUP(H63,$Z$3:$AD$13,5,FALSE),""),IF($B$20="5th Exp.",IFERROR(VLOOKUP(H63,$AH$3:$AL$13,5,FALSE),""),IFERROR(VLOOKUP(H63,$AP$3:$AT$13,5,FALSE),""))))</f>
        <v>1</v>
      </c>
      <c r="L63" s="237"/>
      <c r="M63" s="237"/>
      <c r="O63" s="304" t="str">
        <f t="shared" si="91"/>
        <v/>
      </c>
      <c r="P63" s="305">
        <f>E62</f>
        <v>1</v>
      </c>
      <c r="Q63" s="341" t="str">
        <f>F62</f>
        <v/>
      </c>
      <c r="R63" s="271">
        <f>G62</f>
        <v>1</v>
      </c>
      <c r="S63" s="344" t="str">
        <f>H62</f>
        <v/>
      </c>
      <c r="T63" s="252">
        <f>I62</f>
        <v>1</v>
      </c>
      <c r="X63"/>
      <c r="Y63"/>
      <c r="Z63"/>
      <c r="AA63"/>
      <c r="AB63"/>
      <c r="AC63"/>
      <c r="AD63"/>
      <c r="AE63"/>
      <c r="AF63"/>
      <c r="AG63"/>
      <c r="AH63"/>
      <c r="AI63" s="300"/>
      <c r="AJ63"/>
      <c r="AK63"/>
      <c r="AL63"/>
      <c r="AM63"/>
    </row>
    <row r="64" spans="2:46" ht="12.75" customHeight="1">
      <c r="B64" s="237"/>
      <c r="C64" s="256"/>
      <c r="D64" s="323" t="str">
        <f t="shared" si="92"/>
        <v/>
      </c>
      <c r="E64" s="322">
        <f t="shared" si="90"/>
        <v>1</v>
      </c>
      <c r="F64" s="322" t="str">
        <f t="shared" si="93"/>
        <v/>
      </c>
      <c r="G64" s="324">
        <f t="shared" si="94"/>
        <v>1</v>
      </c>
      <c r="H64" s="322" t="str">
        <f t="shared" si="95"/>
        <v/>
      </c>
      <c r="I64" s="325">
        <f t="shared" si="96"/>
        <v>1</v>
      </c>
      <c r="L64" s="237"/>
      <c r="M64" s="237"/>
      <c r="O64" s="304" t="str">
        <f t="shared" si="91"/>
        <v/>
      </c>
      <c r="P64" s="259">
        <f t="shared" ref="P64:P73" si="97">IF(E63="",0,E63*K20)</f>
        <v>1</v>
      </c>
      <c r="Q64" s="342" t="str">
        <f t="shared" ref="Q64:Q73" si="98">F63</f>
        <v/>
      </c>
      <c r="R64" s="237">
        <f t="shared" ref="R64:R73" si="99">IF(G63="",0,G63*L20)</f>
        <v>1</v>
      </c>
      <c r="S64" s="345" t="str">
        <f t="shared" ref="S64:S73" si="100">H63</f>
        <v/>
      </c>
      <c r="T64" s="252">
        <f t="shared" ref="T64:T73" si="101">IF(I63="",0,I63*M20)</f>
        <v>1</v>
      </c>
      <c r="X64"/>
      <c r="Y64"/>
      <c r="Z64"/>
      <c r="AA64"/>
      <c r="AB64"/>
      <c r="AC64"/>
      <c r="AD64"/>
      <c r="AE64"/>
      <c r="AF64"/>
      <c r="AG64"/>
      <c r="AH64"/>
      <c r="AI64" s="300"/>
      <c r="AJ64"/>
      <c r="AK64"/>
      <c r="AL64"/>
      <c r="AM64"/>
    </row>
    <row r="65" spans="1:39" ht="12.75" customHeight="1">
      <c r="B65" s="237"/>
      <c r="C65" s="257"/>
      <c r="D65" s="323" t="str">
        <f t="shared" si="92"/>
        <v/>
      </c>
      <c r="E65" s="322">
        <f t="shared" si="90"/>
        <v>1</v>
      </c>
      <c r="F65" s="322" t="str">
        <f t="shared" si="93"/>
        <v/>
      </c>
      <c r="G65" s="324">
        <f t="shared" si="94"/>
        <v>1</v>
      </c>
      <c r="H65" s="322" t="str">
        <f t="shared" si="95"/>
        <v/>
      </c>
      <c r="I65" s="325">
        <f t="shared" si="96"/>
        <v>1</v>
      </c>
      <c r="L65" s="237"/>
      <c r="M65" s="237"/>
      <c r="O65" s="304" t="str">
        <f t="shared" si="91"/>
        <v/>
      </c>
      <c r="P65" s="259">
        <f t="shared" si="97"/>
        <v>1</v>
      </c>
      <c r="Q65" s="342" t="str">
        <f t="shared" si="98"/>
        <v/>
      </c>
      <c r="R65" s="237">
        <f t="shared" si="99"/>
        <v>1</v>
      </c>
      <c r="S65" s="345" t="str">
        <f t="shared" si="100"/>
        <v/>
      </c>
      <c r="T65" s="252">
        <f t="shared" si="101"/>
        <v>1</v>
      </c>
      <c r="X65"/>
      <c r="Y65"/>
      <c r="Z65"/>
      <c r="AA65"/>
      <c r="AB65"/>
      <c r="AC65"/>
      <c r="AD65"/>
      <c r="AE65"/>
      <c r="AF65"/>
      <c r="AG65"/>
      <c r="AH65"/>
      <c r="AI65" s="300"/>
      <c r="AJ65"/>
      <c r="AK65"/>
      <c r="AL65"/>
      <c r="AM65"/>
    </row>
    <row r="66" spans="1:39" ht="12.75" customHeight="1">
      <c r="B66" s="237"/>
      <c r="C66" s="257"/>
      <c r="D66" s="323" t="str">
        <f t="shared" si="92"/>
        <v/>
      </c>
      <c r="E66" s="322">
        <f t="shared" si="90"/>
        <v>1</v>
      </c>
      <c r="F66" s="322" t="str">
        <f t="shared" si="93"/>
        <v/>
      </c>
      <c r="G66" s="324">
        <f t="shared" si="94"/>
        <v>1</v>
      </c>
      <c r="H66" s="322" t="str">
        <f t="shared" si="95"/>
        <v/>
      </c>
      <c r="I66" s="325">
        <f t="shared" si="96"/>
        <v>1</v>
      </c>
      <c r="L66" s="237"/>
      <c r="M66" s="237"/>
      <c r="O66" s="304" t="str">
        <f t="shared" si="91"/>
        <v/>
      </c>
      <c r="P66" s="259">
        <f t="shared" si="97"/>
        <v>1</v>
      </c>
      <c r="Q66" s="342" t="str">
        <f t="shared" si="98"/>
        <v/>
      </c>
      <c r="R66" s="237">
        <f t="shared" si="99"/>
        <v>1</v>
      </c>
      <c r="S66" s="345" t="str">
        <f t="shared" si="100"/>
        <v/>
      </c>
      <c r="T66" s="252">
        <f t="shared" si="101"/>
        <v>1</v>
      </c>
      <c r="X66"/>
      <c r="Y66"/>
      <c r="Z66"/>
      <c r="AA66"/>
      <c r="AB66"/>
      <c r="AC66"/>
      <c r="AD66"/>
      <c r="AE66"/>
      <c r="AF66"/>
      <c r="AG66"/>
      <c r="AH66"/>
      <c r="AI66" s="300"/>
      <c r="AJ66"/>
      <c r="AK66"/>
      <c r="AL66"/>
      <c r="AM66"/>
    </row>
    <row r="67" spans="1:39" ht="12.75" customHeight="1">
      <c r="A67" s="237"/>
      <c r="B67" s="237"/>
      <c r="C67" s="237"/>
      <c r="D67" s="323" t="str">
        <f t="shared" si="92"/>
        <v/>
      </c>
      <c r="E67" s="322">
        <f t="shared" si="90"/>
        <v>1</v>
      </c>
      <c r="F67" s="322" t="str">
        <f t="shared" si="93"/>
        <v/>
      </c>
      <c r="G67" s="324">
        <f t="shared" si="94"/>
        <v>1</v>
      </c>
      <c r="H67" s="322" t="str">
        <f t="shared" si="95"/>
        <v/>
      </c>
      <c r="I67" s="325">
        <f t="shared" si="96"/>
        <v>1</v>
      </c>
      <c r="L67" s="237"/>
      <c r="M67" s="237"/>
      <c r="O67" s="304" t="str">
        <f t="shared" si="91"/>
        <v/>
      </c>
      <c r="P67" s="259">
        <f t="shared" si="97"/>
        <v>1</v>
      </c>
      <c r="Q67" s="342" t="str">
        <f t="shared" si="98"/>
        <v/>
      </c>
      <c r="R67" s="237">
        <f t="shared" si="99"/>
        <v>1</v>
      </c>
      <c r="S67" s="345" t="str">
        <f t="shared" si="100"/>
        <v/>
      </c>
      <c r="T67" s="252">
        <f t="shared" si="101"/>
        <v>1</v>
      </c>
      <c r="X67"/>
      <c r="Y67"/>
      <c r="Z67"/>
      <c r="AA67"/>
      <c r="AB67"/>
      <c r="AC67"/>
      <c r="AD67"/>
      <c r="AE67"/>
      <c r="AF67"/>
      <c r="AG67"/>
      <c r="AH67"/>
      <c r="AI67" s="300"/>
      <c r="AJ67" s="248"/>
      <c r="AK67" s="248"/>
      <c r="AL67" s="248"/>
    </row>
    <row r="68" spans="1:39" ht="12.75" customHeight="1">
      <c r="A68" s="237"/>
      <c r="B68" s="237"/>
      <c r="C68" s="237"/>
      <c r="D68" s="323" t="str">
        <f t="shared" si="92"/>
        <v/>
      </c>
      <c r="E68" s="322">
        <f t="shared" si="90"/>
        <v>1</v>
      </c>
      <c r="F68" s="322" t="str">
        <f t="shared" si="93"/>
        <v/>
      </c>
      <c r="G68" s="324">
        <f t="shared" si="94"/>
        <v>1</v>
      </c>
      <c r="H68" s="322" t="str">
        <f t="shared" si="95"/>
        <v/>
      </c>
      <c r="I68" s="325">
        <f t="shared" si="96"/>
        <v>1</v>
      </c>
      <c r="L68" s="237"/>
      <c r="M68" s="237"/>
      <c r="O68" s="304" t="str">
        <f t="shared" si="91"/>
        <v/>
      </c>
      <c r="P68" s="259">
        <f t="shared" si="97"/>
        <v>1</v>
      </c>
      <c r="Q68" s="342" t="str">
        <f t="shared" si="98"/>
        <v/>
      </c>
      <c r="R68" s="237">
        <f t="shared" si="99"/>
        <v>1</v>
      </c>
      <c r="S68" s="345" t="str">
        <f t="shared" si="100"/>
        <v/>
      </c>
      <c r="T68" s="252">
        <f t="shared" si="101"/>
        <v>1</v>
      </c>
      <c r="X68"/>
      <c r="Y68"/>
      <c r="Z68"/>
      <c r="AA68"/>
      <c r="AB68"/>
      <c r="AC68"/>
      <c r="AD68"/>
      <c r="AE68"/>
      <c r="AF68"/>
      <c r="AG68"/>
      <c r="AH68"/>
      <c r="AI68" s="300"/>
      <c r="AJ68" s="248"/>
      <c r="AK68" s="248"/>
      <c r="AL68" s="248"/>
    </row>
    <row r="69" spans="1:39" ht="12.75" customHeight="1">
      <c r="A69" s="237"/>
      <c r="B69" s="237"/>
      <c r="C69" s="237"/>
      <c r="D69" s="323" t="str">
        <f t="shared" si="92"/>
        <v/>
      </c>
      <c r="E69" s="322">
        <f t="shared" si="90"/>
        <v>1</v>
      </c>
      <c r="F69" s="322" t="str">
        <f t="shared" si="93"/>
        <v/>
      </c>
      <c r="G69" s="324">
        <f t="shared" si="94"/>
        <v>1</v>
      </c>
      <c r="H69" s="322" t="str">
        <f t="shared" si="95"/>
        <v/>
      </c>
      <c r="I69" s="325">
        <f t="shared" si="96"/>
        <v>1</v>
      </c>
      <c r="L69" s="237"/>
      <c r="M69" s="237"/>
      <c r="O69" s="304" t="str">
        <f t="shared" si="91"/>
        <v/>
      </c>
      <c r="P69" s="259">
        <f t="shared" si="97"/>
        <v>1</v>
      </c>
      <c r="Q69" s="342" t="str">
        <f t="shared" si="98"/>
        <v/>
      </c>
      <c r="R69" s="237">
        <f t="shared" si="99"/>
        <v>1</v>
      </c>
      <c r="S69" s="345" t="str">
        <f t="shared" si="100"/>
        <v/>
      </c>
      <c r="T69" s="252">
        <f t="shared" si="101"/>
        <v>1</v>
      </c>
      <c r="X69"/>
      <c r="Y69"/>
      <c r="Z69"/>
      <c r="AA69"/>
      <c r="AB69"/>
      <c r="AC69"/>
      <c r="AD69"/>
      <c r="AE69"/>
      <c r="AF69"/>
      <c r="AG69"/>
      <c r="AH69"/>
      <c r="AI69" s="300"/>
      <c r="AJ69" s="248"/>
      <c r="AK69" s="248"/>
      <c r="AL69" s="248"/>
    </row>
    <row r="70" spans="1:39" ht="12.75" customHeight="1">
      <c r="B70" s="237"/>
      <c r="C70" s="237"/>
      <c r="D70" s="323" t="str">
        <f t="shared" si="92"/>
        <v/>
      </c>
      <c r="E70" s="322">
        <f t="shared" si="90"/>
        <v>1</v>
      </c>
      <c r="F70" s="322" t="str">
        <f t="shared" si="93"/>
        <v/>
      </c>
      <c r="G70" s="324">
        <f t="shared" si="94"/>
        <v>1</v>
      </c>
      <c r="H70" s="322" t="str">
        <f t="shared" si="95"/>
        <v/>
      </c>
      <c r="I70" s="325">
        <f t="shared" si="96"/>
        <v>1</v>
      </c>
      <c r="L70" s="237"/>
      <c r="M70" s="237"/>
      <c r="O70" s="304" t="str">
        <f t="shared" si="91"/>
        <v/>
      </c>
      <c r="P70" s="259">
        <f t="shared" si="97"/>
        <v>1</v>
      </c>
      <c r="Q70" s="342" t="str">
        <f t="shared" si="98"/>
        <v/>
      </c>
      <c r="R70" s="237">
        <f t="shared" si="99"/>
        <v>1</v>
      </c>
      <c r="S70" s="345" t="str">
        <f t="shared" si="100"/>
        <v/>
      </c>
      <c r="T70" s="252">
        <f t="shared" si="101"/>
        <v>1</v>
      </c>
      <c r="X70"/>
      <c r="Y70"/>
      <c r="Z70"/>
      <c r="AA70"/>
      <c r="AB70"/>
      <c r="AC70"/>
      <c r="AD70"/>
      <c r="AE70"/>
      <c r="AF70"/>
      <c r="AG70"/>
      <c r="AH70"/>
      <c r="AI70" s="300"/>
      <c r="AJ70" s="248"/>
      <c r="AK70" s="248"/>
      <c r="AL70" s="248"/>
    </row>
    <row r="71" spans="1:39" ht="12.75" customHeight="1">
      <c r="B71" s="237"/>
      <c r="C71" s="237"/>
      <c r="D71" s="323" t="str">
        <f t="shared" si="92"/>
        <v/>
      </c>
      <c r="E71" s="322">
        <f t="shared" si="90"/>
        <v>1</v>
      </c>
      <c r="F71" s="322" t="str">
        <f t="shared" si="93"/>
        <v/>
      </c>
      <c r="G71" s="324">
        <f t="shared" si="94"/>
        <v>1</v>
      </c>
      <c r="H71" s="322" t="str">
        <f t="shared" si="95"/>
        <v/>
      </c>
      <c r="I71" s="325">
        <f t="shared" si="96"/>
        <v>1</v>
      </c>
      <c r="L71" s="237"/>
      <c r="M71" s="237"/>
      <c r="O71" s="304" t="str">
        <f t="shared" si="91"/>
        <v/>
      </c>
      <c r="P71" s="259">
        <f t="shared" si="97"/>
        <v>1</v>
      </c>
      <c r="Q71" s="342" t="str">
        <f t="shared" si="98"/>
        <v/>
      </c>
      <c r="R71" s="237">
        <f t="shared" si="99"/>
        <v>1</v>
      </c>
      <c r="S71" s="345" t="str">
        <f t="shared" si="100"/>
        <v/>
      </c>
      <c r="T71" s="252">
        <f t="shared" si="101"/>
        <v>1</v>
      </c>
      <c r="X71"/>
      <c r="Y71"/>
      <c r="Z71"/>
      <c r="AA71"/>
      <c r="AB71"/>
      <c r="AC71"/>
      <c r="AD71"/>
      <c r="AE71"/>
      <c r="AF71"/>
      <c r="AG71"/>
      <c r="AH71"/>
      <c r="AI71" s="300"/>
      <c r="AJ71" s="248"/>
      <c r="AK71" s="248"/>
      <c r="AL71" s="248"/>
    </row>
    <row r="72" spans="1:39" ht="12.75" customHeight="1">
      <c r="D72" s="327" t="str">
        <f t="shared" si="92"/>
        <v/>
      </c>
      <c r="E72" s="326">
        <f t="shared" si="90"/>
        <v>1</v>
      </c>
      <c r="F72" s="326" t="str">
        <f t="shared" si="93"/>
        <v/>
      </c>
      <c r="G72" s="331">
        <f t="shared" si="94"/>
        <v>1</v>
      </c>
      <c r="H72" s="326" t="str">
        <f t="shared" si="95"/>
        <v/>
      </c>
      <c r="I72" s="332">
        <f t="shared" si="96"/>
        <v>1</v>
      </c>
      <c r="O72" s="304" t="str">
        <f t="shared" si="91"/>
        <v/>
      </c>
      <c r="P72" s="259">
        <f t="shared" si="97"/>
        <v>1</v>
      </c>
      <c r="Q72" s="342" t="str">
        <f t="shared" si="98"/>
        <v/>
      </c>
      <c r="R72" s="237">
        <f t="shared" si="99"/>
        <v>1</v>
      </c>
      <c r="S72" s="345" t="str">
        <f t="shared" si="100"/>
        <v/>
      </c>
      <c r="T72" s="252">
        <f t="shared" si="101"/>
        <v>1</v>
      </c>
      <c r="U72" s="258"/>
      <c r="V72" s="258"/>
      <c r="W72" s="258"/>
      <c r="X72"/>
      <c r="Y72"/>
      <c r="Z72"/>
      <c r="AA72"/>
      <c r="AB72"/>
      <c r="AC72"/>
      <c r="AD72"/>
      <c r="AE72"/>
      <c r="AF72"/>
      <c r="AG72"/>
      <c r="AH72"/>
      <c r="AI72" s="300"/>
      <c r="AJ72" s="248"/>
      <c r="AK72" s="248"/>
      <c r="AL72" s="248"/>
    </row>
    <row r="73" spans="1:39" ht="12.75" customHeight="1" thickBot="1">
      <c r="O73" s="307" t="str">
        <f t="shared" si="91"/>
        <v/>
      </c>
      <c r="P73" s="308">
        <f t="shared" si="97"/>
        <v>1</v>
      </c>
      <c r="Q73" s="343" t="str">
        <f t="shared" si="98"/>
        <v/>
      </c>
      <c r="R73" s="309">
        <f t="shared" si="99"/>
        <v>1</v>
      </c>
      <c r="S73" s="346" t="str">
        <f t="shared" si="100"/>
        <v/>
      </c>
      <c r="T73" s="310">
        <f t="shared" si="101"/>
        <v>1</v>
      </c>
      <c r="U73" s="258"/>
      <c r="V73" s="258"/>
      <c r="W73" s="258"/>
      <c r="X73"/>
      <c r="Y73"/>
      <c r="Z73"/>
      <c r="AA73"/>
      <c r="AB73"/>
      <c r="AC73"/>
      <c r="AD73"/>
      <c r="AE73"/>
      <c r="AF73"/>
      <c r="AG73"/>
      <c r="AH73"/>
      <c r="AI73" s="300"/>
      <c r="AJ73" s="248"/>
      <c r="AK73" s="248"/>
      <c r="AL73" s="248"/>
    </row>
    <row r="74" spans="1:39" ht="17">
      <c r="S74" s="258"/>
      <c r="T74" s="258"/>
      <c r="U74" s="258"/>
      <c r="V74" s="258"/>
      <c r="W74" s="258"/>
      <c r="X74"/>
      <c r="Y74"/>
      <c r="Z74"/>
      <c r="AA74"/>
      <c r="AB74"/>
      <c r="AC74"/>
      <c r="AD74"/>
      <c r="AE74"/>
      <c r="AF74"/>
      <c r="AG74"/>
      <c r="AH74"/>
      <c r="AI74" s="300"/>
      <c r="AJ74" s="248"/>
      <c r="AK74" s="248"/>
      <c r="AL74" s="248"/>
    </row>
    <row r="75" spans="1:39" ht="17">
      <c r="S75" s="258"/>
      <c r="T75" s="258"/>
      <c r="U75" s="258"/>
      <c r="V75" s="258"/>
      <c r="W75" s="258"/>
      <c r="X75"/>
      <c r="Y75"/>
      <c r="Z75"/>
      <c r="AA75"/>
      <c r="AB75"/>
      <c r="AC75"/>
      <c r="AD75"/>
      <c r="AE75"/>
      <c r="AF75"/>
      <c r="AG75"/>
      <c r="AH75"/>
      <c r="AI75" s="300"/>
      <c r="AJ75" s="248"/>
      <c r="AK75" s="248"/>
      <c r="AL75" s="248"/>
    </row>
    <row r="76" spans="1:39" ht="17">
      <c r="X76"/>
      <c r="Y76"/>
      <c r="Z76"/>
      <c r="AA76"/>
      <c r="AB76"/>
      <c r="AC76"/>
      <c r="AD76"/>
      <c r="AE76"/>
      <c r="AF76"/>
      <c r="AG76"/>
      <c r="AH76"/>
      <c r="AI76" s="300"/>
      <c r="AJ76" s="248"/>
      <c r="AK76" s="248"/>
      <c r="AL76" s="248"/>
    </row>
    <row r="77" spans="1:39" ht="17">
      <c r="M77"/>
      <c r="N77"/>
      <c r="O77"/>
      <c r="P77"/>
      <c r="Q77"/>
      <c r="R77"/>
      <c r="S77"/>
      <c r="T77"/>
      <c r="U77"/>
      <c r="V77"/>
      <c r="X77"/>
      <c r="Y77"/>
      <c r="Z77"/>
      <c r="AA77"/>
      <c r="AB77"/>
      <c r="AC77"/>
      <c r="AD77"/>
      <c r="AE77"/>
      <c r="AF77"/>
      <c r="AG77"/>
      <c r="AH77"/>
      <c r="AI77" s="300"/>
      <c r="AJ77" s="248"/>
      <c r="AK77" s="248"/>
      <c r="AL77" s="248"/>
    </row>
    <row r="78" spans="1:39" ht="17">
      <c r="M78"/>
      <c r="N78"/>
      <c r="O78"/>
      <c r="P78"/>
      <c r="Q78"/>
      <c r="R78"/>
      <c r="S78"/>
      <c r="T78"/>
      <c r="U78"/>
      <c r="V78"/>
      <c r="X78"/>
      <c r="Y78"/>
      <c r="Z78"/>
      <c r="AA78"/>
      <c r="AB78"/>
      <c r="AC78"/>
      <c r="AD78"/>
      <c r="AE78"/>
      <c r="AF78"/>
      <c r="AG78"/>
      <c r="AH78"/>
      <c r="AI78" s="300"/>
      <c r="AJ78" s="248"/>
      <c r="AK78" s="248"/>
      <c r="AL78" s="248"/>
    </row>
    <row r="79" spans="1:39" ht="17">
      <c r="M79"/>
      <c r="N79"/>
      <c r="O79"/>
      <c r="P79"/>
      <c r="Q79"/>
      <c r="R79"/>
      <c r="S79"/>
      <c r="T79"/>
      <c r="U79"/>
      <c r="V79"/>
      <c r="X79"/>
      <c r="Y79"/>
      <c r="Z79"/>
      <c r="AA79"/>
      <c r="AB79"/>
      <c r="AC79"/>
      <c r="AD79"/>
      <c r="AE79"/>
      <c r="AF79"/>
      <c r="AG79"/>
      <c r="AH79"/>
      <c r="AI79" s="300"/>
      <c r="AJ79" s="248"/>
      <c r="AK79" s="248"/>
      <c r="AL79" s="248"/>
    </row>
    <row r="80" spans="1:39" ht="17">
      <c r="M80"/>
      <c r="N80"/>
      <c r="O80"/>
      <c r="P80"/>
      <c r="Q80"/>
      <c r="R80"/>
      <c r="S80"/>
      <c r="T80"/>
      <c r="U80"/>
      <c r="V80"/>
      <c r="X80"/>
      <c r="Y80"/>
      <c r="Z80"/>
      <c r="AA80"/>
      <c r="AB80"/>
      <c r="AC80"/>
      <c r="AD80"/>
      <c r="AE80"/>
      <c r="AF80"/>
      <c r="AG80"/>
      <c r="AH80"/>
      <c r="AI80" s="300"/>
      <c r="AJ80" s="248"/>
      <c r="AK80" s="248"/>
      <c r="AL80" s="248"/>
    </row>
    <row r="81" spans="13:40" ht="17">
      <c r="M81"/>
      <c r="N81"/>
      <c r="O81"/>
      <c r="P81"/>
      <c r="Q81"/>
      <c r="R81"/>
      <c r="S81"/>
      <c r="T81"/>
      <c r="U81"/>
      <c r="V81"/>
      <c r="X81"/>
      <c r="Y81"/>
      <c r="Z81"/>
      <c r="AA81"/>
      <c r="AB81"/>
      <c r="AC81"/>
      <c r="AD81"/>
      <c r="AE81"/>
      <c r="AF81"/>
      <c r="AG81"/>
      <c r="AH81"/>
      <c r="AI81" s="300"/>
      <c r="AJ81" s="248"/>
      <c r="AK81" s="248"/>
      <c r="AL81" s="248"/>
    </row>
    <row r="82" spans="13:40" ht="17">
      <c r="X82"/>
      <c r="Y82"/>
      <c r="Z82"/>
      <c r="AA82"/>
      <c r="AB82"/>
      <c r="AC82"/>
      <c r="AD82"/>
      <c r="AE82"/>
      <c r="AF82"/>
      <c r="AG82"/>
      <c r="AH82"/>
      <c r="AI82" s="300"/>
      <c r="AJ82" s="248"/>
      <c r="AK82" s="248"/>
      <c r="AL82" s="248"/>
    </row>
    <row r="83" spans="13:40" ht="17">
      <c r="X83"/>
      <c r="Y83"/>
      <c r="Z83"/>
      <c r="AA83"/>
      <c r="AB83"/>
      <c r="AC83"/>
      <c r="AD83"/>
      <c r="AE83"/>
      <c r="AF83"/>
      <c r="AG83"/>
      <c r="AH83"/>
      <c r="AI83" s="300"/>
      <c r="AJ83" s="248"/>
      <c r="AK83" s="248"/>
      <c r="AL83" s="248"/>
    </row>
    <row r="84" spans="13:40" ht="17">
      <c r="X84"/>
      <c r="Y84"/>
      <c r="Z84"/>
      <c r="AA84"/>
      <c r="AB84"/>
      <c r="AC84"/>
      <c r="AD84"/>
      <c r="AE84"/>
      <c r="AF84"/>
      <c r="AG84"/>
      <c r="AH84"/>
      <c r="AI84" s="300"/>
      <c r="AJ84" s="248"/>
      <c r="AK84" s="248"/>
      <c r="AL84" s="248"/>
    </row>
    <row r="85" spans="13:40" ht="17">
      <c r="X85"/>
      <c r="Y85"/>
      <c r="Z85"/>
      <c r="AA85"/>
      <c r="AB85"/>
      <c r="AC85"/>
      <c r="AD85"/>
      <c r="AE85"/>
      <c r="AF85"/>
      <c r="AG85"/>
      <c r="AH85"/>
      <c r="AI85" s="300"/>
      <c r="AJ85" s="248"/>
      <c r="AK85" s="248"/>
      <c r="AL85" s="248"/>
    </row>
    <row r="86" spans="13:40" ht="17">
      <c r="X86"/>
      <c r="Y86"/>
      <c r="Z86"/>
      <c r="AA86"/>
      <c r="AB86"/>
      <c r="AC86"/>
      <c r="AD86"/>
      <c r="AE86"/>
      <c r="AF86"/>
      <c r="AG86"/>
      <c r="AH86"/>
      <c r="AI86" s="300"/>
      <c r="AJ86" s="248"/>
      <c r="AK86" s="248"/>
      <c r="AL86" s="248"/>
    </row>
    <row r="87" spans="13:40" ht="17">
      <c r="Z87"/>
      <c r="AA87"/>
      <c r="AB87"/>
      <c r="AC87"/>
      <c r="AD87"/>
      <c r="AE87"/>
      <c r="AF87"/>
      <c r="AG87"/>
      <c r="AH87"/>
      <c r="AI87"/>
      <c r="AJ87"/>
      <c r="AK87" s="300"/>
      <c r="AL87" s="248"/>
      <c r="AM87" s="248"/>
      <c r="AN87" s="248"/>
    </row>
    <row r="88" spans="13:40" ht="17">
      <c r="Z88"/>
      <c r="AA88"/>
      <c r="AB88"/>
      <c r="AC88"/>
      <c r="AD88"/>
      <c r="AE88"/>
      <c r="AF88"/>
      <c r="AG88"/>
      <c r="AH88"/>
      <c r="AI88"/>
      <c r="AJ88"/>
      <c r="AK88" s="300"/>
      <c r="AL88" s="248"/>
      <c r="AM88" s="248"/>
      <c r="AN88" s="248"/>
    </row>
    <row r="89" spans="13:40" ht="17">
      <c r="Z89"/>
      <c r="AA89"/>
      <c r="AB89"/>
      <c r="AC89"/>
      <c r="AD89"/>
      <c r="AE89"/>
      <c r="AF89"/>
      <c r="AG89"/>
      <c r="AH89"/>
      <c r="AI89"/>
      <c r="AJ89"/>
      <c r="AK89" s="300"/>
      <c r="AL89" s="248"/>
      <c r="AM89" s="248"/>
      <c r="AN89" s="248"/>
    </row>
    <row r="90" spans="13:40" ht="17"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</row>
    <row r="91" spans="13:40" ht="17"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</row>
  </sheetData>
  <mergeCells count="15">
    <mergeCell ref="AA17:AA18"/>
    <mergeCell ref="AA32:AA33"/>
    <mergeCell ref="Y17:Y18"/>
    <mergeCell ref="Z17:Z18"/>
    <mergeCell ref="Y47:Y48"/>
    <mergeCell ref="Z47:Z48"/>
    <mergeCell ref="AA47:AA48"/>
    <mergeCell ref="Y32:Y33"/>
    <mergeCell ref="Z32:Z33"/>
    <mergeCell ref="W32:W33"/>
    <mergeCell ref="W47:W48"/>
    <mergeCell ref="W17:W18"/>
    <mergeCell ref="X17:X18"/>
    <mergeCell ref="X32:X33"/>
    <mergeCell ref="X47:X4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T54"/>
  <sheetViews>
    <sheetView workbookViewId="0">
      <selection activeCell="CX40" sqref="CX40"/>
    </sheetView>
  </sheetViews>
  <sheetFormatPr baseColWidth="10" defaultColWidth="8.796875" defaultRowHeight="14"/>
  <cols>
    <col min="1" max="2" width="9" bestFit="1" customWidth="1"/>
    <col min="3" max="3" width="10" bestFit="1" customWidth="1"/>
    <col min="4" max="19" width="0" hidden="1" customWidth="1"/>
    <col min="20" max="21" width="9" bestFit="1" customWidth="1"/>
    <col min="22" max="22" width="10" bestFit="1" customWidth="1"/>
    <col min="23" max="38" width="0" hidden="1" customWidth="1"/>
    <col min="39" max="40" width="9" bestFit="1" customWidth="1"/>
    <col min="41" max="41" width="10" bestFit="1" customWidth="1"/>
    <col min="42" max="57" width="0" hidden="1" customWidth="1"/>
    <col min="58" max="59" width="9" bestFit="1" customWidth="1"/>
    <col min="60" max="60" width="10" bestFit="1" customWidth="1"/>
    <col min="61" max="76" width="0" hidden="1" customWidth="1"/>
    <col min="77" max="78" width="9" bestFit="1" customWidth="1"/>
    <col min="79" max="79" width="10" bestFit="1" customWidth="1"/>
    <col min="80" max="95" width="0" hidden="1" customWidth="1"/>
    <col min="96" max="97" width="9" bestFit="1" customWidth="1"/>
    <col min="98" max="98" width="10" bestFit="1" customWidth="1"/>
  </cols>
  <sheetData>
    <row r="1" spans="1:98">
      <c r="A1" s="226" t="s">
        <v>142</v>
      </c>
      <c r="B1" s="187" t="str">
        <f>'Result Format 2'!A33</f>
        <v>nIL2LA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226" t="s">
        <v>143</v>
      </c>
      <c r="U1" s="187" t="str">
        <f>'Result Format 2'!T33</f>
        <v>nIL2LA</v>
      </c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226" t="s">
        <v>144</v>
      </c>
      <c r="AN1" s="187" t="str">
        <f>'Result Format 2'!AM33</f>
        <v>nIL2LA</v>
      </c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226" t="s">
        <v>145</v>
      </c>
      <c r="BG1" s="187" t="str">
        <f>'Result Format 2'!BF33</f>
        <v>nIL2LA</v>
      </c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226" t="s">
        <v>146</v>
      </c>
      <c r="BZ1" s="187" t="str">
        <f>'Result Format 2'!BY33</f>
        <v>nIL2LA</v>
      </c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226" t="s">
        <v>147</v>
      </c>
      <c r="CS1" s="187" t="str">
        <f>'Result Format 2'!CR33</f>
        <v>nIL2LA</v>
      </c>
      <c r="CT1" s="187"/>
    </row>
    <row r="2" spans="1:98" ht="15" thickBot="1">
      <c r="A2" s="187" t="str">
        <f>'Result Format 2'!A100</f>
        <v>Chemical 1</v>
      </c>
      <c r="B2" s="187"/>
      <c r="C2" s="187" t="str">
        <f>A2</f>
        <v>Chemical 1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 t="str">
        <f>'Result Format 2'!T100</f>
        <v>Chemical 1</v>
      </c>
      <c r="U2" s="187"/>
      <c r="V2" s="187" t="str">
        <f>T2</f>
        <v>Chemical 1</v>
      </c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 t="str">
        <f>'Result Format 2'!AM100</f>
        <v>Chemical 1</v>
      </c>
      <c r="AN2" s="187"/>
      <c r="AO2" s="187" t="str">
        <f>AM2</f>
        <v>Chemical 1</v>
      </c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 t="str">
        <f>'Result Format 2'!BF100</f>
        <v>Chemical 1</v>
      </c>
      <c r="BG2" s="187"/>
      <c r="BH2" s="187" t="str">
        <f>BF2</f>
        <v>Chemical 1</v>
      </c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 t="str">
        <f>'Result Format 2'!BY100</f>
        <v>Chemical 1</v>
      </c>
      <c r="BZ2" s="187"/>
      <c r="CA2" s="187" t="str">
        <f>BY2</f>
        <v>Chemical 1</v>
      </c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 t="str">
        <f>'Result Format 2'!CR100</f>
        <v>Chemical 1</v>
      </c>
      <c r="CS2" s="187"/>
      <c r="CT2" s="187" t="str">
        <f>CR2</f>
        <v>Chemical 1</v>
      </c>
    </row>
    <row r="3" spans="1:98">
      <c r="A3" s="187" t="str">
        <f t="array" ref="A3:A14">TRANSPOSE('Result Format 2'!B101:M101)</f>
        <v/>
      </c>
      <c r="B3" s="220" t="str">
        <f>$A$3</f>
        <v/>
      </c>
      <c r="C3" s="221" t="e">
        <f>'Result Format 2'!B33</f>
        <v>#VALUE!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 t="str">
        <f t="array" ref="T3:T14">TRANSPOSE('Result Format 2'!U101:AF101)</f>
        <v/>
      </c>
      <c r="U3" s="220" t="str">
        <f>T$3</f>
        <v/>
      </c>
      <c r="V3" s="221" t="e">
        <f>'Result Format 2'!U33</f>
        <v>#VALUE!</v>
      </c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 t="str">
        <f t="array" ref="AM3:AM14">TRANSPOSE('Result Format 2'!AN101:AY101)</f>
        <v/>
      </c>
      <c r="AN3" s="220" t="str">
        <f>AM$3</f>
        <v/>
      </c>
      <c r="AO3" s="221" t="e">
        <f>'Result Format 2'!AN33</f>
        <v>#VALUE!</v>
      </c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 t="str">
        <f t="array" ref="BF3:BF14">TRANSPOSE('Result Format 2'!BG101:BR101)</f>
        <v/>
      </c>
      <c r="BG3" s="220" t="str">
        <f>BF$3</f>
        <v/>
      </c>
      <c r="BH3" s="221" t="e">
        <f>'Result Format 2'!BG33</f>
        <v>#VALUE!</v>
      </c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 t="str">
        <f t="array" ref="BY3:BY14">TRANSPOSE('Result Format 2'!BZ101:CK101)</f>
        <v/>
      </c>
      <c r="BZ3" s="220" t="str">
        <f>BY$3</f>
        <v/>
      </c>
      <c r="CA3" s="221" t="e">
        <f>'Result Format 2'!BZ33</f>
        <v>#VALUE!</v>
      </c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 t="str">
        <f t="array" ref="CR3:CR14">TRANSPOSE('Result Format 2'!CS101:DD101)</f>
        <v/>
      </c>
      <c r="CS3" s="220" t="str">
        <f>CR$3</f>
        <v/>
      </c>
      <c r="CT3" s="221" t="e">
        <f>'Result Format 2'!CS33</f>
        <v>#VALUE!</v>
      </c>
    </row>
    <row r="4" spans="1:98">
      <c r="A4" s="187" t="str">
        <v/>
      </c>
      <c r="B4" s="222" t="str">
        <f>$A$3</f>
        <v/>
      </c>
      <c r="C4" s="223" t="e">
        <f>'Result Format 2'!B34</f>
        <v>#VALUE!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 t="str">
        <v/>
      </c>
      <c r="U4" s="222" t="str">
        <f>T$3</f>
        <v/>
      </c>
      <c r="V4" s="223" t="e">
        <f>'Result Format 2'!U34</f>
        <v>#VALUE!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 t="str">
        <v/>
      </c>
      <c r="AN4" s="222" t="str">
        <f>AM$3</f>
        <v/>
      </c>
      <c r="AO4" s="223" t="e">
        <f>'Result Format 2'!AN34</f>
        <v>#VALUE!</v>
      </c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 t="str">
        <v/>
      </c>
      <c r="BG4" s="222" t="str">
        <f>BF$3</f>
        <v/>
      </c>
      <c r="BH4" s="223" t="e">
        <f>'Result Format 2'!BG34</f>
        <v>#VALUE!</v>
      </c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 t="str">
        <v/>
      </c>
      <c r="BZ4" s="222" t="str">
        <f>BY$3</f>
        <v/>
      </c>
      <c r="CA4" s="223" t="e">
        <f>'Result Format 2'!BZ34</f>
        <v>#VALUE!</v>
      </c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 t="str">
        <v/>
      </c>
      <c r="CS4" s="222" t="str">
        <f>CR$3</f>
        <v/>
      </c>
      <c r="CT4" s="223" t="e">
        <f>'Result Format 2'!CS34</f>
        <v>#VALUE!</v>
      </c>
    </row>
    <row r="5" spans="1:98">
      <c r="A5" s="187" t="str">
        <v/>
      </c>
      <c r="B5" s="222" t="str">
        <f>$A$3</f>
        <v/>
      </c>
      <c r="C5" s="223" t="e">
        <f>'Result Format 2'!B35</f>
        <v>#VALUE!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 t="str">
        <v/>
      </c>
      <c r="U5" s="222" t="str">
        <f>T$3</f>
        <v/>
      </c>
      <c r="V5" s="223" t="e">
        <f>'Result Format 2'!U35</f>
        <v>#VALUE!</v>
      </c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 t="str">
        <v/>
      </c>
      <c r="AN5" s="222" t="str">
        <f>AM$3</f>
        <v/>
      </c>
      <c r="AO5" s="223" t="e">
        <f>'Result Format 2'!AN35</f>
        <v>#VALUE!</v>
      </c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 t="str">
        <v/>
      </c>
      <c r="BG5" s="222" t="str">
        <f>BF$3</f>
        <v/>
      </c>
      <c r="BH5" s="223" t="e">
        <f>'Result Format 2'!BG35</f>
        <v>#VALUE!</v>
      </c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 t="str">
        <v/>
      </c>
      <c r="BZ5" s="222" t="str">
        <f>BY$3</f>
        <v/>
      </c>
      <c r="CA5" s="223" t="e">
        <f>'Result Format 2'!BZ35</f>
        <v>#VALUE!</v>
      </c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 t="str">
        <v/>
      </c>
      <c r="CS5" s="222" t="str">
        <f>CR$3</f>
        <v/>
      </c>
      <c r="CT5" s="223" t="e">
        <f>'Result Format 2'!CS35</f>
        <v>#VALUE!</v>
      </c>
    </row>
    <row r="6" spans="1:98">
      <c r="A6" s="187" t="str">
        <v/>
      </c>
      <c r="B6" s="222" t="str">
        <f>$A$3</f>
        <v/>
      </c>
      <c r="C6" s="223" t="e">
        <f>'Result Format 2'!B36</f>
        <v>#VALUE!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 t="str">
        <v/>
      </c>
      <c r="U6" s="222" t="str">
        <f>T$3</f>
        <v/>
      </c>
      <c r="V6" s="223" t="e">
        <f>'Result Format 2'!U36</f>
        <v>#VALUE!</v>
      </c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 t="str">
        <v/>
      </c>
      <c r="AN6" s="222" t="str">
        <f>AM$3</f>
        <v/>
      </c>
      <c r="AO6" s="223" t="e">
        <f>'Result Format 2'!AN36</f>
        <v>#VALUE!</v>
      </c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 t="str">
        <v/>
      </c>
      <c r="BG6" s="222" t="str">
        <f>BF$3</f>
        <v/>
      </c>
      <c r="BH6" s="223" t="e">
        <f>'Result Format 2'!BG36</f>
        <v>#VALUE!</v>
      </c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 t="str">
        <v/>
      </c>
      <c r="BZ6" s="222" t="str">
        <f>BY$3</f>
        <v/>
      </c>
      <c r="CA6" s="223" t="e">
        <f>'Result Format 2'!BZ36</f>
        <v>#VALUE!</v>
      </c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 t="str">
        <v/>
      </c>
      <c r="CS6" s="222" t="str">
        <f>CR$3</f>
        <v/>
      </c>
      <c r="CT6" s="223" t="e">
        <f>'Result Format 2'!CS36</f>
        <v>#VALUE!</v>
      </c>
    </row>
    <row r="7" spans="1:98">
      <c r="A7" s="187" t="str">
        <v/>
      </c>
      <c r="B7" s="222" t="str">
        <f>$A$4</f>
        <v/>
      </c>
      <c r="C7" s="223" t="e">
        <f>'Result Format 2'!C33</f>
        <v>#VALUE!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 t="str">
        <v/>
      </c>
      <c r="U7" s="222" t="str">
        <f>T$4</f>
        <v/>
      </c>
      <c r="V7" s="223" t="e">
        <f>'Result Format 2'!V33</f>
        <v>#VALUE!</v>
      </c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 t="str">
        <v/>
      </c>
      <c r="AN7" s="222" t="str">
        <f>AM$4</f>
        <v/>
      </c>
      <c r="AO7" s="223" t="e">
        <f>'Result Format 2'!AO33</f>
        <v>#VALUE!</v>
      </c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 t="str">
        <v/>
      </c>
      <c r="BG7" s="222" t="str">
        <f>BF$4</f>
        <v/>
      </c>
      <c r="BH7" s="223" t="e">
        <f>'Result Format 2'!BH33</f>
        <v>#VALUE!</v>
      </c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 t="str">
        <v/>
      </c>
      <c r="BZ7" s="222" t="str">
        <f>BY$4</f>
        <v/>
      </c>
      <c r="CA7" s="223" t="e">
        <f>'Result Format 2'!CA33</f>
        <v>#VALUE!</v>
      </c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 t="str">
        <v/>
      </c>
      <c r="CS7" s="222" t="str">
        <f>CR$4</f>
        <v/>
      </c>
      <c r="CT7" s="223" t="e">
        <f>'Result Format 2'!CT33</f>
        <v>#VALUE!</v>
      </c>
    </row>
    <row r="8" spans="1:98">
      <c r="A8" s="187" t="str">
        <v/>
      </c>
      <c r="B8" s="222" t="str">
        <f>$A$4</f>
        <v/>
      </c>
      <c r="C8" s="223" t="e">
        <f>'Result Format 2'!C34</f>
        <v>#VALUE!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 t="str">
        <v/>
      </c>
      <c r="U8" s="222" t="str">
        <f>T$4</f>
        <v/>
      </c>
      <c r="V8" s="223" t="e">
        <f>'Result Format 2'!V34</f>
        <v>#VALUE!</v>
      </c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 t="str">
        <v/>
      </c>
      <c r="AN8" s="222" t="str">
        <f>AM$4</f>
        <v/>
      </c>
      <c r="AO8" s="223" t="e">
        <f>'Result Format 2'!AO34</f>
        <v>#VALUE!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 t="str">
        <v/>
      </c>
      <c r="BG8" s="222" t="str">
        <f>BF$4</f>
        <v/>
      </c>
      <c r="BH8" s="223" t="e">
        <f>'Result Format 2'!BH34</f>
        <v>#VALUE!</v>
      </c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 t="str">
        <v/>
      </c>
      <c r="BZ8" s="222" t="str">
        <f>BY$4</f>
        <v/>
      </c>
      <c r="CA8" s="223" t="e">
        <f>'Result Format 2'!CA34</f>
        <v>#VALUE!</v>
      </c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 t="str">
        <v/>
      </c>
      <c r="CS8" s="222" t="str">
        <f>CR$4</f>
        <v/>
      </c>
      <c r="CT8" s="223" t="e">
        <f>'Result Format 2'!CT34</f>
        <v>#VALUE!</v>
      </c>
    </row>
    <row r="9" spans="1:98">
      <c r="A9" s="187" t="str">
        <v/>
      </c>
      <c r="B9" s="222" t="str">
        <f>$A$4</f>
        <v/>
      </c>
      <c r="C9" s="223" t="e">
        <f>'Result Format 2'!C35</f>
        <v>#VALUE!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 t="str">
        <v/>
      </c>
      <c r="U9" s="222" t="str">
        <f>T$4</f>
        <v/>
      </c>
      <c r="V9" s="223" t="e">
        <f>'Result Format 2'!V35</f>
        <v>#VALUE!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 t="str">
        <v/>
      </c>
      <c r="AN9" s="222" t="str">
        <f>AM$4</f>
        <v/>
      </c>
      <c r="AO9" s="223" t="e">
        <f>'Result Format 2'!AO35</f>
        <v>#VALUE!</v>
      </c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 t="str">
        <v/>
      </c>
      <c r="BG9" s="222" t="str">
        <f>BF$4</f>
        <v/>
      </c>
      <c r="BH9" s="223" t="e">
        <f>'Result Format 2'!BH35</f>
        <v>#VALUE!</v>
      </c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 t="str">
        <v/>
      </c>
      <c r="BZ9" s="222" t="str">
        <f>BY$4</f>
        <v/>
      </c>
      <c r="CA9" s="223" t="e">
        <f>'Result Format 2'!CA35</f>
        <v>#VALUE!</v>
      </c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 t="str">
        <v/>
      </c>
      <c r="CS9" s="222" t="str">
        <f>CR$4</f>
        <v/>
      </c>
      <c r="CT9" s="223" t="e">
        <f>'Result Format 2'!CT35</f>
        <v>#VALUE!</v>
      </c>
    </row>
    <row r="10" spans="1:98">
      <c r="A10" s="187" t="str">
        <v/>
      </c>
      <c r="B10" s="222" t="str">
        <f>$A$4</f>
        <v/>
      </c>
      <c r="C10" s="223" t="e">
        <f>'Result Format 2'!C36</f>
        <v>#VALUE!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 t="str">
        <v/>
      </c>
      <c r="U10" s="222" t="str">
        <f>T$4</f>
        <v/>
      </c>
      <c r="V10" s="223" t="e">
        <f>'Result Format 2'!V36</f>
        <v>#VALUE!</v>
      </c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 t="str">
        <v/>
      </c>
      <c r="AN10" s="222" t="str">
        <f>AM$4</f>
        <v/>
      </c>
      <c r="AO10" s="223" t="e">
        <f>'Result Format 2'!AO36</f>
        <v>#VALUE!</v>
      </c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 t="str">
        <v/>
      </c>
      <c r="BG10" s="222" t="str">
        <f>BF$4</f>
        <v/>
      </c>
      <c r="BH10" s="223" t="e">
        <f>'Result Format 2'!BH36</f>
        <v>#VALUE!</v>
      </c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 t="str">
        <v/>
      </c>
      <c r="BZ10" s="222" t="str">
        <f>BY$4</f>
        <v/>
      </c>
      <c r="CA10" s="223" t="e">
        <f>'Result Format 2'!CA36</f>
        <v>#VALUE!</v>
      </c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 t="str">
        <v/>
      </c>
      <c r="CS10" s="222" t="str">
        <f>CR$4</f>
        <v/>
      </c>
      <c r="CT10" s="223" t="e">
        <f>'Result Format 2'!CT36</f>
        <v>#VALUE!</v>
      </c>
    </row>
    <row r="11" spans="1:98">
      <c r="A11" s="187" t="str">
        <v/>
      </c>
      <c r="B11" s="222" t="str">
        <f>$A$5</f>
        <v/>
      </c>
      <c r="C11" s="223" t="e">
        <f>'Result Format 2'!D33</f>
        <v>#VALUE!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 t="str">
        <v/>
      </c>
      <c r="U11" s="222" t="str">
        <f>T$5</f>
        <v/>
      </c>
      <c r="V11" s="223" t="e">
        <f>'Result Format 2'!W33</f>
        <v>#VALUE!</v>
      </c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 t="str">
        <v/>
      </c>
      <c r="AN11" s="222" t="str">
        <f>AM$5</f>
        <v/>
      </c>
      <c r="AO11" s="223" t="e">
        <f>'Result Format 2'!AP33</f>
        <v>#VALUE!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 t="str">
        <v/>
      </c>
      <c r="BG11" s="222" t="str">
        <f>BF$5</f>
        <v/>
      </c>
      <c r="BH11" s="223" t="e">
        <f>'Result Format 2'!BI33</f>
        <v>#VALUE!</v>
      </c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 t="str">
        <v/>
      </c>
      <c r="BZ11" s="222" t="str">
        <f>BY$5</f>
        <v/>
      </c>
      <c r="CA11" s="223" t="e">
        <f>'Result Format 2'!CB33</f>
        <v>#VALUE!</v>
      </c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 t="str">
        <v/>
      </c>
      <c r="CS11" s="222" t="str">
        <f>CR$5</f>
        <v/>
      </c>
      <c r="CT11" s="223" t="e">
        <f>'Result Format 2'!CU33</f>
        <v>#VALUE!</v>
      </c>
    </row>
    <row r="12" spans="1:98">
      <c r="A12" s="187" t="str">
        <v/>
      </c>
      <c r="B12" s="222" t="str">
        <f>$A$5</f>
        <v/>
      </c>
      <c r="C12" s="223" t="e">
        <f>'Result Format 2'!D34</f>
        <v>#VALUE!</v>
      </c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 t="str">
        <v/>
      </c>
      <c r="U12" s="222" t="str">
        <f>T$5</f>
        <v/>
      </c>
      <c r="V12" s="223" t="e">
        <f>'Result Format 2'!W34</f>
        <v>#VALUE!</v>
      </c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 t="str">
        <v/>
      </c>
      <c r="AN12" s="222" t="str">
        <f>AM$5</f>
        <v/>
      </c>
      <c r="AO12" s="223" t="e">
        <f>'Result Format 2'!AP34</f>
        <v>#VALUE!</v>
      </c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 t="str">
        <v/>
      </c>
      <c r="BG12" s="222" t="str">
        <f>BF$5</f>
        <v/>
      </c>
      <c r="BH12" s="223" t="e">
        <f>'Result Format 2'!BI34</f>
        <v>#VALUE!</v>
      </c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 t="str">
        <v/>
      </c>
      <c r="BZ12" s="222" t="str">
        <f>BY$5</f>
        <v/>
      </c>
      <c r="CA12" s="223" t="e">
        <f>'Result Format 2'!CB34</f>
        <v>#VALUE!</v>
      </c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 t="str">
        <v/>
      </c>
      <c r="CS12" s="222" t="str">
        <f>CR$5</f>
        <v/>
      </c>
      <c r="CT12" s="223" t="e">
        <f>'Result Format 2'!CU34</f>
        <v>#VALUE!</v>
      </c>
    </row>
    <row r="13" spans="1:98">
      <c r="A13" s="187" t="str">
        <v/>
      </c>
      <c r="B13" s="222" t="str">
        <f>$A$5</f>
        <v/>
      </c>
      <c r="C13" s="223" t="e">
        <f>'Result Format 2'!D35</f>
        <v>#VALUE!</v>
      </c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 t="str">
        <v/>
      </c>
      <c r="U13" s="222" t="str">
        <f>T$5</f>
        <v/>
      </c>
      <c r="V13" s="223" t="e">
        <f>'Result Format 2'!W35</f>
        <v>#VALUE!</v>
      </c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 t="str">
        <v/>
      </c>
      <c r="AN13" s="222" t="str">
        <f>AM$5</f>
        <v/>
      </c>
      <c r="AO13" s="223" t="e">
        <f>'Result Format 2'!AP35</f>
        <v>#VALUE!</v>
      </c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 t="str">
        <v/>
      </c>
      <c r="BG13" s="222" t="str">
        <f>BF$5</f>
        <v/>
      </c>
      <c r="BH13" s="223" t="e">
        <f>'Result Format 2'!BI35</f>
        <v>#VALUE!</v>
      </c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 t="str">
        <v/>
      </c>
      <c r="BZ13" s="222" t="str">
        <f>BY$5</f>
        <v/>
      </c>
      <c r="CA13" s="223" t="e">
        <f>'Result Format 2'!CB35</f>
        <v>#VALUE!</v>
      </c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 t="str">
        <v/>
      </c>
      <c r="CS13" s="222" t="str">
        <f>CR$5</f>
        <v/>
      </c>
      <c r="CT13" s="223" t="e">
        <f>'Result Format 2'!CU35</f>
        <v>#VALUE!</v>
      </c>
    </row>
    <row r="14" spans="1:98">
      <c r="A14" s="187" t="str">
        <v/>
      </c>
      <c r="B14" s="222" t="str">
        <f>$A$5</f>
        <v/>
      </c>
      <c r="C14" s="223" t="e">
        <f>'Result Format 2'!D36</f>
        <v>#VALUE!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 t="str">
        <v/>
      </c>
      <c r="U14" s="222" t="str">
        <f>T$5</f>
        <v/>
      </c>
      <c r="V14" s="223" t="e">
        <f>'Result Format 2'!W36</f>
        <v>#VALUE!</v>
      </c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 t="str">
        <v/>
      </c>
      <c r="AN14" s="222" t="str">
        <f>AM$5</f>
        <v/>
      </c>
      <c r="AO14" s="223" t="e">
        <f>'Result Format 2'!AP36</f>
        <v>#VALUE!</v>
      </c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 t="str">
        <v/>
      </c>
      <c r="BG14" s="222" t="str">
        <f>BF$5</f>
        <v/>
      </c>
      <c r="BH14" s="223" t="e">
        <f>'Result Format 2'!BI36</f>
        <v>#VALUE!</v>
      </c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 t="str">
        <v/>
      </c>
      <c r="BZ14" s="222" t="str">
        <f>BY$5</f>
        <v/>
      </c>
      <c r="CA14" s="223" t="e">
        <f>'Result Format 2'!CB36</f>
        <v>#VALUE!</v>
      </c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 t="str">
        <v/>
      </c>
      <c r="CS14" s="222" t="str">
        <f>CR$5</f>
        <v/>
      </c>
      <c r="CT14" s="223" t="e">
        <f>'Result Format 2'!CU36</f>
        <v>#VALUE!</v>
      </c>
    </row>
    <row r="15" spans="1:98">
      <c r="A15" s="187"/>
      <c r="B15" s="222" t="str">
        <f>$A$6</f>
        <v/>
      </c>
      <c r="C15" s="223" t="e">
        <f>'Result Format 2'!E33</f>
        <v>#VALUE!</v>
      </c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222" t="str">
        <f>T$6</f>
        <v/>
      </c>
      <c r="V15" s="223" t="e">
        <f>'Result Format 2'!X33</f>
        <v>#VALUE!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222" t="str">
        <f>AM$6</f>
        <v/>
      </c>
      <c r="AO15" s="223" t="e">
        <f>'Result Format 2'!AQ33</f>
        <v>#VALUE!</v>
      </c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222" t="str">
        <f>BF$6</f>
        <v/>
      </c>
      <c r="BH15" s="223" t="e">
        <f>'Result Format 2'!BJ33</f>
        <v>#VALUE!</v>
      </c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222" t="str">
        <f>BY$6</f>
        <v/>
      </c>
      <c r="CA15" s="223" t="e">
        <f>'Result Format 2'!CC33</f>
        <v>#VALUE!</v>
      </c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222" t="str">
        <f>CR$6</f>
        <v/>
      </c>
      <c r="CT15" s="223" t="e">
        <f>'Result Format 2'!CV33</f>
        <v>#VALUE!</v>
      </c>
    </row>
    <row r="16" spans="1:98">
      <c r="A16" s="187"/>
      <c r="B16" s="222" t="str">
        <f>$A$6</f>
        <v/>
      </c>
      <c r="C16" s="223" t="e">
        <f>'Result Format 2'!E34</f>
        <v>#VALUE!</v>
      </c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222" t="str">
        <f>T$6</f>
        <v/>
      </c>
      <c r="V16" s="223" t="e">
        <f>'Result Format 2'!X34</f>
        <v>#VALUE!</v>
      </c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222" t="str">
        <f>AM$6</f>
        <v/>
      </c>
      <c r="AO16" s="223" t="e">
        <f>'Result Format 2'!AQ34</f>
        <v>#VALUE!</v>
      </c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222" t="str">
        <f>BF$6</f>
        <v/>
      </c>
      <c r="BH16" s="223" t="e">
        <f>'Result Format 2'!BJ34</f>
        <v>#VALUE!</v>
      </c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222" t="str">
        <f>BY$6</f>
        <v/>
      </c>
      <c r="CA16" s="223" t="e">
        <f>'Result Format 2'!CC34</f>
        <v>#VALUE!</v>
      </c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222" t="str">
        <f>CR$6</f>
        <v/>
      </c>
      <c r="CT16" s="223" t="e">
        <f>'Result Format 2'!CV34</f>
        <v>#VALUE!</v>
      </c>
    </row>
    <row r="17" spans="1:98">
      <c r="A17" s="187"/>
      <c r="B17" s="222" t="str">
        <f>$A$6</f>
        <v/>
      </c>
      <c r="C17" s="223" t="e">
        <f>'Result Format 2'!E35</f>
        <v>#VALUE!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222" t="str">
        <f>T$6</f>
        <v/>
      </c>
      <c r="V17" s="223" t="e">
        <f>'Result Format 2'!X35</f>
        <v>#VALUE!</v>
      </c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222" t="str">
        <f>AM$6</f>
        <v/>
      </c>
      <c r="AO17" s="223" t="e">
        <f>'Result Format 2'!AQ35</f>
        <v>#VALUE!</v>
      </c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222" t="str">
        <f>BF$6</f>
        <v/>
      </c>
      <c r="BH17" s="223" t="e">
        <f>'Result Format 2'!BJ35</f>
        <v>#VALUE!</v>
      </c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222" t="str">
        <f>BY$6</f>
        <v/>
      </c>
      <c r="CA17" s="223" t="e">
        <f>'Result Format 2'!CC35</f>
        <v>#VALUE!</v>
      </c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222" t="str">
        <f>CR$6</f>
        <v/>
      </c>
      <c r="CT17" s="223" t="e">
        <f>'Result Format 2'!CV35</f>
        <v>#VALUE!</v>
      </c>
    </row>
    <row r="18" spans="1:98">
      <c r="A18" s="187"/>
      <c r="B18" s="222" t="str">
        <f>$A$6</f>
        <v/>
      </c>
      <c r="C18" s="223" t="e">
        <f>'Result Format 2'!E36</f>
        <v>#VALUE!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222" t="str">
        <f>T$6</f>
        <v/>
      </c>
      <c r="V18" s="223" t="e">
        <f>'Result Format 2'!X36</f>
        <v>#VALUE!</v>
      </c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222" t="str">
        <f>AM$6</f>
        <v/>
      </c>
      <c r="AO18" s="223" t="e">
        <f>'Result Format 2'!AQ36</f>
        <v>#VALUE!</v>
      </c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222" t="str">
        <f>BF$6</f>
        <v/>
      </c>
      <c r="BH18" s="223" t="e">
        <f>'Result Format 2'!BJ36</f>
        <v>#VALUE!</v>
      </c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222" t="str">
        <f>BY$6</f>
        <v/>
      </c>
      <c r="CA18" s="223" t="e">
        <f>'Result Format 2'!CC36</f>
        <v>#VALUE!</v>
      </c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222" t="str">
        <f>CR$6</f>
        <v/>
      </c>
      <c r="CT18" s="223" t="e">
        <f>'Result Format 2'!CV36</f>
        <v>#VALUE!</v>
      </c>
    </row>
    <row r="19" spans="1:98">
      <c r="A19" s="187"/>
      <c r="B19" s="222" t="str">
        <f>$A$7</f>
        <v/>
      </c>
      <c r="C19" s="223" t="e">
        <f>'Result Format 2'!F33</f>
        <v>#VALUE!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222" t="str">
        <f>T$7</f>
        <v/>
      </c>
      <c r="V19" s="223" t="e">
        <f>'Result Format 2'!Y33</f>
        <v>#VALUE!</v>
      </c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222" t="str">
        <f>AM$7</f>
        <v/>
      </c>
      <c r="AO19" s="223" t="e">
        <f>'Result Format 2'!AR33</f>
        <v>#VALUE!</v>
      </c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222" t="str">
        <f>BF$7</f>
        <v/>
      </c>
      <c r="BH19" s="223" t="e">
        <f>'Result Format 2'!BK33</f>
        <v>#VALUE!</v>
      </c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222" t="str">
        <f>BY$7</f>
        <v/>
      </c>
      <c r="CA19" s="223" t="e">
        <f>'Result Format 2'!CD33</f>
        <v>#VALUE!</v>
      </c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222" t="str">
        <f>CR$7</f>
        <v/>
      </c>
      <c r="CT19" s="223" t="e">
        <f>'Result Format 2'!CW33</f>
        <v>#VALUE!</v>
      </c>
    </row>
    <row r="20" spans="1:98">
      <c r="A20" s="187"/>
      <c r="B20" s="222" t="str">
        <f>$A$7</f>
        <v/>
      </c>
      <c r="C20" s="223" t="e">
        <f>'Result Format 2'!F34</f>
        <v>#VALUE!</v>
      </c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222" t="str">
        <f>T$7</f>
        <v/>
      </c>
      <c r="V20" s="223" t="e">
        <f>'Result Format 2'!Y34</f>
        <v>#VALUE!</v>
      </c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222" t="str">
        <f>AM$7</f>
        <v/>
      </c>
      <c r="AO20" s="223" t="e">
        <f>'Result Format 2'!AR34</f>
        <v>#VALUE!</v>
      </c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222" t="str">
        <f>BF$7</f>
        <v/>
      </c>
      <c r="BH20" s="223" t="e">
        <f>'Result Format 2'!BK34</f>
        <v>#VALUE!</v>
      </c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222" t="str">
        <f>BY$7</f>
        <v/>
      </c>
      <c r="CA20" s="223" t="e">
        <f>'Result Format 2'!CD34</f>
        <v>#VALUE!</v>
      </c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222" t="str">
        <f>CR$7</f>
        <v/>
      </c>
      <c r="CT20" s="223" t="e">
        <f>'Result Format 2'!CW34</f>
        <v>#VALUE!</v>
      </c>
    </row>
    <row r="21" spans="1:98">
      <c r="A21" s="187"/>
      <c r="B21" s="222" t="str">
        <f>$A$7</f>
        <v/>
      </c>
      <c r="C21" s="223" t="e">
        <f>'Result Format 2'!F35</f>
        <v>#VALUE!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222" t="str">
        <f>T$7</f>
        <v/>
      </c>
      <c r="V21" s="223" t="e">
        <f>'Result Format 2'!Y35</f>
        <v>#VALUE!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222" t="str">
        <f>AM$7</f>
        <v/>
      </c>
      <c r="AO21" s="223" t="e">
        <f>'Result Format 2'!AR35</f>
        <v>#VALUE!</v>
      </c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222" t="str">
        <f>BF$7</f>
        <v/>
      </c>
      <c r="BH21" s="223" t="e">
        <f>'Result Format 2'!BK35</f>
        <v>#VALUE!</v>
      </c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222" t="str">
        <f>BY$7</f>
        <v/>
      </c>
      <c r="CA21" s="223" t="e">
        <f>'Result Format 2'!CD35</f>
        <v>#VALUE!</v>
      </c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222" t="str">
        <f>CR$7</f>
        <v/>
      </c>
      <c r="CT21" s="223" t="e">
        <f>'Result Format 2'!CW35</f>
        <v>#VALUE!</v>
      </c>
    </row>
    <row r="22" spans="1:98">
      <c r="A22" s="187"/>
      <c r="B22" s="222" t="str">
        <f>$A$7</f>
        <v/>
      </c>
      <c r="C22" s="223" t="e">
        <f>'Result Format 2'!F36</f>
        <v>#VALUE!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222" t="str">
        <f>T$7</f>
        <v/>
      </c>
      <c r="V22" s="223" t="e">
        <f>'Result Format 2'!Y36</f>
        <v>#VALUE!</v>
      </c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222" t="str">
        <f>AM$7</f>
        <v/>
      </c>
      <c r="AO22" s="223" t="e">
        <f>'Result Format 2'!AR36</f>
        <v>#VALUE!</v>
      </c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222" t="str">
        <f>BF$7</f>
        <v/>
      </c>
      <c r="BH22" s="223" t="e">
        <f>'Result Format 2'!BK36</f>
        <v>#VALUE!</v>
      </c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222" t="str">
        <f>BY$7</f>
        <v/>
      </c>
      <c r="CA22" s="223" t="e">
        <f>'Result Format 2'!CD36</f>
        <v>#VALUE!</v>
      </c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222" t="str">
        <f>CR$7</f>
        <v/>
      </c>
      <c r="CT22" s="223" t="e">
        <f>'Result Format 2'!CW36</f>
        <v>#VALUE!</v>
      </c>
    </row>
    <row r="23" spans="1:98">
      <c r="A23" s="187"/>
      <c r="B23" s="222" t="str">
        <f>$A$8</f>
        <v/>
      </c>
      <c r="C23" s="223" t="e">
        <f>'Result Format 2'!G33</f>
        <v>#VALUE!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222" t="str">
        <f>T$8</f>
        <v/>
      </c>
      <c r="V23" s="223" t="e">
        <f>'Result Format 2'!Z33</f>
        <v>#VALUE!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222" t="str">
        <f>AM$8</f>
        <v/>
      </c>
      <c r="AO23" s="223" t="e">
        <f>'Result Format 2'!AS33</f>
        <v>#VALUE!</v>
      </c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222" t="str">
        <f>BF$8</f>
        <v/>
      </c>
      <c r="BH23" s="223" t="e">
        <f>'Result Format 2'!BL33</f>
        <v>#VALUE!</v>
      </c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222" t="str">
        <f>BY$8</f>
        <v/>
      </c>
      <c r="CA23" s="223" t="e">
        <f>'Result Format 2'!CE33</f>
        <v>#VALUE!</v>
      </c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222" t="str">
        <f>CR$8</f>
        <v/>
      </c>
      <c r="CT23" s="223" t="e">
        <f>'Result Format 2'!CX33</f>
        <v>#VALUE!</v>
      </c>
    </row>
    <row r="24" spans="1:98">
      <c r="A24" s="187"/>
      <c r="B24" s="222" t="str">
        <f>$A$8</f>
        <v/>
      </c>
      <c r="C24" s="223" t="e">
        <f>'Result Format 2'!G34</f>
        <v>#VALUE!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222" t="str">
        <f>T$8</f>
        <v/>
      </c>
      <c r="V24" s="223" t="e">
        <f>'Result Format 2'!Z34</f>
        <v>#VALUE!</v>
      </c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222" t="str">
        <f>AM$8</f>
        <v/>
      </c>
      <c r="AO24" s="223" t="e">
        <f>'Result Format 2'!AS34</f>
        <v>#VALUE!</v>
      </c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222" t="str">
        <f>BF$8</f>
        <v/>
      </c>
      <c r="BH24" s="223" t="e">
        <f>'Result Format 2'!BL34</f>
        <v>#VALUE!</v>
      </c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222" t="str">
        <f>BY$8</f>
        <v/>
      </c>
      <c r="CA24" s="223" t="e">
        <f>'Result Format 2'!CE34</f>
        <v>#VALUE!</v>
      </c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222" t="str">
        <f>CR$8</f>
        <v/>
      </c>
      <c r="CT24" s="223" t="e">
        <f>'Result Format 2'!CX34</f>
        <v>#VALUE!</v>
      </c>
    </row>
    <row r="25" spans="1:98">
      <c r="A25" s="187"/>
      <c r="B25" s="222" t="str">
        <f>$A$8</f>
        <v/>
      </c>
      <c r="C25" s="223" t="e">
        <f>'Result Format 2'!G35</f>
        <v>#VALUE!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222" t="str">
        <f>T$8</f>
        <v/>
      </c>
      <c r="V25" s="223" t="e">
        <f>'Result Format 2'!Z35</f>
        <v>#VALUE!</v>
      </c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222" t="str">
        <f>AM$8</f>
        <v/>
      </c>
      <c r="AO25" s="223" t="e">
        <f>'Result Format 2'!AS35</f>
        <v>#VALUE!</v>
      </c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222" t="str">
        <f>BF$8</f>
        <v/>
      </c>
      <c r="BH25" s="223" t="e">
        <f>'Result Format 2'!BL35</f>
        <v>#VALUE!</v>
      </c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222" t="str">
        <f>BY$8</f>
        <v/>
      </c>
      <c r="CA25" s="223" t="e">
        <f>'Result Format 2'!CE35</f>
        <v>#VALUE!</v>
      </c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222" t="str">
        <f>CR$8</f>
        <v/>
      </c>
      <c r="CT25" s="223" t="e">
        <f>'Result Format 2'!CX35</f>
        <v>#VALUE!</v>
      </c>
    </row>
    <row r="26" spans="1:98">
      <c r="A26" s="187"/>
      <c r="B26" s="222" t="str">
        <f>$A$8</f>
        <v/>
      </c>
      <c r="C26" s="223" t="e">
        <f>'Result Format 2'!G36</f>
        <v>#VALUE!</v>
      </c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222" t="str">
        <f>T$8</f>
        <v/>
      </c>
      <c r="V26" s="223" t="e">
        <f>'Result Format 2'!Z36</f>
        <v>#VALUE!</v>
      </c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222" t="str">
        <f>AM$8</f>
        <v/>
      </c>
      <c r="AO26" s="223" t="e">
        <f>'Result Format 2'!AS36</f>
        <v>#VALUE!</v>
      </c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222" t="str">
        <f>BF$8</f>
        <v/>
      </c>
      <c r="BH26" s="223" t="e">
        <f>'Result Format 2'!BL36</f>
        <v>#VALUE!</v>
      </c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222" t="str">
        <f>BY$8</f>
        <v/>
      </c>
      <c r="CA26" s="223" t="e">
        <f>'Result Format 2'!CE36</f>
        <v>#VALUE!</v>
      </c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222" t="str">
        <f>CR$8</f>
        <v/>
      </c>
      <c r="CT26" s="223" t="e">
        <f>'Result Format 2'!CX36</f>
        <v>#VALUE!</v>
      </c>
    </row>
    <row r="27" spans="1:98">
      <c r="A27" s="187"/>
      <c r="B27" s="222" t="str">
        <f>$A$9</f>
        <v/>
      </c>
      <c r="C27" s="223" t="e">
        <f>'Result Format 2'!H33</f>
        <v>#VALUE!</v>
      </c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222" t="str">
        <f>T$9</f>
        <v/>
      </c>
      <c r="V27" s="223" t="e">
        <f>'Result Format 2'!AA33</f>
        <v>#VALUE!</v>
      </c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222" t="str">
        <f>AM$9</f>
        <v/>
      </c>
      <c r="AO27" s="223" t="e">
        <f>'Result Format 2'!AT33</f>
        <v>#VALUE!</v>
      </c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222" t="str">
        <f>BF$9</f>
        <v/>
      </c>
      <c r="BH27" s="223" t="e">
        <f>'Result Format 2'!BM33</f>
        <v>#VALUE!</v>
      </c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222" t="str">
        <f>BY$9</f>
        <v/>
      </c>
      <c r="CA27" s="223" t="e">
        <f>'Result Format 2'!CF33</f>
        <v>#VALUE!</v>
      </c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222" t="str">
        <f>CR$9</f>
        <v/>
      </c>
      <c r="CT27" s="223" t="e">
        <f>'Result Format 2'!CY33</f>
        <v>#VALUE!</v>
      </c>
    </row>
    <row r="28" spans="1:98">
      <c r="A28" s="187"/>
      <c r="B28" s="222" t="str">
        <f>$A$9</f>
        <v/>
      </c>
      <c r="C28" s="223" t="e">
        <f>'Result Format 2'!H34</f>
        <v>#VALUE!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222" t="str">
        <f>T$9</f>
        <v/>
      </c>
      <c r="V28" s="223" t="e">
        <f>'Result Format 2'!AA34</f>
        <v>#VALUE!</v>
      </c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222" t="str">
        <f>AM$9</f>
        <v/>
      </c>
      <c r="AO28" s="223" t="e">
        <f>'Result Format 2'!AT34</f>
        <v>#VALUE!</v>
      </c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222" t="str">
        <f>BF$9</f>
        <v/>
      </c>
      <c r="BH28" s="223" t="e">
        <f>'Result Format 2'!BM34</f>
        <v>#VALUE!</v>
      </c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222" t="str">
        <f>BY$9</f>
        <v/>
      </c>
      <c r="CA28" s="223" t="e">
        <f>'Result Format 2'!CF34</f>
        <v>#VALUE!</v>
      </c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222" t="str">
        <f>CR$9</f>
        <v/>
      </c>
      <c r="CT28" s="223" t="e">
        <f>'Result Format 2'!CY34</f>
        <v>#VALUE!</v>
      </c>
    </row>
    <row r="29" spans="1:98">
      <c r="A29" s="187"/>
      <c r="B29" s="222" t="str">
        <f>$A$9</f>
        <v/>
      </c>
      <c r="C29" s="223" t="e">
        <f>'Result Format 2'!H35</f>
        <v>#VALUE!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222" t="str">
        <f>T$9</f>
        <v/>
      </c>
      <c r="V29" s="223" t="e">
        <f>'Result Format 2'!AA35</f>
        <v>#VALUE!</v>
      </c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222" t="str">
        <f>AM$9</f>
        <v/>
      </c>
      <c r="AO29" s="223" t="e">
        <f>'Result Format 2'!AT35</f>
        <v>#VALUE!</v>
      </c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222" t="str">
        <f>BF$9</f>
        <v/>
      </c>
      <c r="BH29" s="223" t="e">
        <f>'Result Format 2'!BM35</f>
        <v>#VALUE!</v>
      </c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222" t="str">
        <f>BY$9</f>
        <v/>
      </c>
      <c r="CA29" s="223" t="e">
        <f>'Result Format 2'!CF35</f>
        <v>#VALUE!</v>
      </c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222" t="str">
        <f>CR$9</f>
        <v/>
      </c>
      <c r="CT29" s="223" t="e">
        <f>'Result Format 2'!CY35</f>
        <v>#VALUE!</v>
      </c>
    </row>
    <row r="30" spans="1:98">
      <c r="A30" s="187"/>
      <c r="B30" s="222" t="str">
        <f>$A$9</f>
        <v/>
      </c>
      <c r="C30" s="223" t="e">
        <f>'Result Format 2'!H36</f>
        <v>#VALUE!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222" t="str">
        <f>T$9</f>
        <v/>
      </c>
      <c r="V30" s="223" t="e">
        <f>'Result Format 2'!AA36</f>
        <v>#VALUE!</v>
      </c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222" t="str">
        <f>AM$9</f>
        <v/>
      </c>
      <c r="AO30" s="223" t="e">
        <f>'Result Format 2'!AT36</f>
        <v>#VALUE!</v>
      </c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222" t="str">
        <f>BF$9</f>
        <v/>
      </c>
      <c r="BH30" s="223" t="e">
        <f>'Result Format 2'!BM36</f>
        <v>#VALUE!</v>
      </c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222" t="str">
        <f>BY$9</f>
        <v/>
      </c>
      <c r="CA30" s="223" t="e">
        <f>'Result Format 2'!CF36</f>
        <v>#VALUE!</v>
      </c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222" t="str">
        <f>CR$9</f>
        <v/>
      </c>
      <c r="CT30" s="223" t="e">
        <f>'Result Format 2'!CY36</f>
        <v>#VALUE!</v>
      </c>
    </row>
    <row r="31" spans="1:98">
      <c r="A31" s="187"/>
      <c r="B31" s="222" t="str">
        <f>$A$10</f>
        <v/>
      </c>
      <c r="C31" s="223" t="e">
        <f>'Result Format 2'!I33</f>
        <v>#VALUE!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222" t="str">
        <f>T$10</f>
        <v/>
      </c>
      <c r="V31" s="223" t="e">
        <f>'Result Format 2'!AB33</f>
        <v>#VALUE!</v>
      </c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222" t="str">
        <f>AM$10</f>
        <v/>
      </c>
      <c r="AO31" s="223" t="e">
        <f>'Result Format 2'!AU33</f>
        <v>#VALUE!</v>
      </c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222" t="str">
        <f>BF$10</f>
        <v/>
      </c>
      <c r="BH31" s="223" t="e">
        <f>'Result Format 2'!BN33</f>
        <v>#VALUE!</v>
      </c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222" t="str">
        <f>BY$10</f>
        <v/>
      </c>
      <c r="CA31" s="223" t="e">
        <f>'Result Format 2'!CG33</f>
        <v>#VALUE!</v>
      </c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222" t="str">
        <f>CR$10</f>
        <v/>
      </c>
      <c r="CT31" s="223" t="e">
        <f>'Result Format 2'!CZ33</f>
        <v>#VALUE!</v>
      </c>
    </row>
    <row r="32" spans="1:98">
      <c r="A32" s="187"/>
      <c r="B32" s="222" t="str">
        <f>$A$10</f>
        <v/>
      </c>
      <c r="C32" s="223" t="e">
        <f>'Result Format 2'!I34</f>
        <v>#VALUE!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222" t="str">
        <f>T$10</f>
        <v/>
      </c>
      <c r="V32" s="223" t="e">
        <f>'Result Format 2'!AB34</f>
        <v>#VALUE!</v>
      </c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222" t="str">
        <f>AM$10</f>
        <v/>
      </c>
      <c r="AO32" s="223" t="e">
        <f>'Result Format 2'!AU34</f>
        <v>#VALUE!</v>
      </c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222" t="str">
        <f>BF$10</f>
        <v/>
      </c>
      <c r="BH32" s="223" t="e">
        <f>'Result Format 2'!BN34</f>
        <v>#VALUE!</v>
      </c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222" t="str">
        <f>BY$10</f>
        <v/>
      </c>
      <c r="CA32" s="223" t="e">
        <f>'Result Format 2'!CG34</f>
        <v>#VALUE!</v>
      </c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222" t="str">
        <f>CR$10</f>
        <v/>
      </c>
      <c r="CT32" s="223" t="e">
        <f>'Result Format 2'!CZ34</f>
        <v>#VALUE!</v>
      </c>
    </row>
    <row r="33" spans="1:98">
      <c r="A33" s="187"/>
      <c r="B33" s="222" t="str">
        <f>$A$10</f>
        <v/>
      </c>
      <c r="C33" s="223" t="e">
        <f>'Result Format 2'!I35</f>
        <v>#VALUE!</v>
      </c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222" t="str">
        <f>T$10</f>
        <v/>
      </c>
      <c r="V33" s="223" t="e">
        <f>'Result Format 2'!AB35</f>
        <v>#VALUE!</v>
      </c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222" t="str">
        <f>AM$10</f>
        <v/>
      </c>
      <c r="AO33" s="223" t="e">
        <f>'Result Format 2'!AU35</f>
        <v>#VALUE!</v>
      </c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222" t="str">
        <f>BF$10</f>
        <v/>
      </c>
      <c r="BH33" s="223" t="e">
        <f>'Result Format 2'!BN35</f>
        <v>#VALUE!</v>
      </c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222" t="str">
        <f>BY$10</f>
        <v/>
      </c>
      <c r="CA33" s="223" t="e">
        <f>'Result Format 2'!CG35</f>
        <v>#VALUE!</v>
      </c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222" t="str">
        <f>CR$10</f>
        <v/>
      </c>
      <c r="CT33" s="223" t="e">
        <f>'Result Format 2'!CZ35</f>
        <v>#VALUE!</v>
      </c>
    </row>
    <row r="34" spans="1:98">
      <c r="A34" s="187"/>
      <c r="B34" s="222" t="str">
        <f>$A$10</f>
        <v/>
      </c>
      <c r="C34" s="223" t="e">
        <f>'Result Format 2'!I36</f>
        <v>#VALUE!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222" t="str">
        <f>T$10</f>
        <v/>
      </c>
      <c r="V34" s="223" t="e">
        <f>'Result Format 2'!AB36</f>
        <v>#VALUE!</v>
      </c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222" t="str">
        <f>AM$10</f>
        <v/>
      </c>
      <c r="AO34" s="223" t="e">
        <f>'Result Format 2'!AU36</f>
        <v>#VALUE!</v>
      </c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222" t="str">
        <f>BF$10</f>
        <v/>
      </c>
      <c r="BH34" s="223" t="e">
        <f>'Result Format 2'!BN36</f>
        <v>#VALUE!</v>
      </c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222" t="str">
        <f>BY$10</f>
        <v/>
      </c>
      <c r="CA34" s="223" t="e">
        <f>'Result Format 2'!CG36</f>
        <v>#VALUE!</v>
      </c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222" t="str">
        <f>CR$10</f>
        <v/>
      </c>
      <c r="CT34" s="223" t="e">
        <f>'Result Format 2'!CZ36</f>
        <v>#VALUE!</v>
      </c>
    </row>
    <row r="35" spans="1:98">
      <c r="A35" s="187"/>
      <c r="B35" s="222" t="str">
        <f>$A$11</f>
        <v/>
      </c>
      <c r="C35" s="223" t="e">
        <f>'Result Format 2'!J33</f>
        <v>#VALUE!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222" t="str">
        <f>T$11</f>
        <v/>
      </c>
      <c r="V35" s="223" t="e">
        <f>'Result Format 2'!AC33</f>
        <v>#VALUE!</v>
      </c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222" t="str">
        <f>AM$11</f>
        <v/>
      </c>
      <c r="AO35" s="223" t="e">
        <f>'Result Format 2'!AV33</f>
        <v>#VALUE!</v>
      </c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222" t="str">
        <f>BF$11</f>
        <v/>
      </c>
      <c r="BH35" s="223" t="e">
        <f>'Result Format 2'!BO33</f>
        <v>#VALUE!</v>
      </c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222" t="str">
        <f>BY$11</f>
        <v/>
      </c>
      <c r="CA35" s="223" t="e">
        <f>'Result Format 2'!CH33</f>
        <v>#VALUE!</v>
      </c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222" t="str">
        <f>CR$11</f>
        <v/>
      </c>
      <c r="CT35" s="223" t="e">
        <f>'Result Format 2'!DA33</f>
        <v>#VALUE!</v>
      </c>
    </row>
    <row r="36" spans="1:98">
      <c r="A36" s="187"/>
      <c r="B36" s="222" t="str">
        <f>$A$11</f>
        <v/>
      </c>
      <c r="C36" s="223" t="e">
        <f>'Result Format 2'!J34</f>
        <v>#VALUE!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222" t="str">
        <f>T$11</f>
        <v/>
      </c>
      <c r="V36" s="223" t="e">
        <f>'Result Format 2'!AC34</f>
        <v>#VALUE!</v>
      </c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222" t="str">
        <f>AM$11</f>
        <v/>
      </c>
      <c r="AO36" s="223" t="e">
        <f>'Result Format 2'!AV34</f>
        <v>#VALUE!</v>
      </c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222" t="str">
        <f>BF$11</f>
        <v/>
      </c>
      <c r="BH36" s="223" t="e">
        <f>'Result Format 2'!BO34</f>
        <v>#VALUE!</v>
      </c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222" t="str">
        <f>BY$11</f>
        <v/>
      </c>
      <c r="CA36" s="223" t="e">
        <f>'Result Format 2'!CH34</f>
        <v>#VALUE!</v>
      </c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222" t="str">
        <f>CR$11</f>
        <v/>
      </c>
      <c r="CT36" s="223" t="e">
        <f>'Result Format 2'!DA34</f>
        <v>#VALUE!</v>
      </c>
    </row>
    <row r="37" spans="1:98">
      <c r="A37" s="187"/>
      <c r="B37" s="222" t="str">
        <f>$A$11</f>
        <v/>
      </c>
      <c r="C37" s="223" t="e">
        <f>'Result Format 2'!J35</f>
        <v>#VALUE!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222" t="str">
        <f>T$11</f>
        <v/>
      </c>
      <c r="V37" s="223" t="e">
        <f>'Result Format 2'!AC35</f>
        <v>#VALUE!</v>
      </c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222" t="str">
        <f>AM$11</f>
        <v/>
      </c>
      <c r="AO37" s="223" t="e">
        <f>'Result Format 2'!AV35</f>
        <v>#VALUE!</v>
      </c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222" t="str">
        <f>BF$11</f>
        <v/>
      </c>
      <c r="BH37" s="223" t="e">
        <f>'Result Format 2'!BO35</f>
        <v>#VALUE!</v>
      </c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222" t="str">
        <f>BY$11</f>
        <v/>
      </c>
      <c r="CA37" s="223" t="e">
        <f>'Result Format 2'!CH35</f>
        <v>#VALUE!</v>
      </c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222" t="str">
        <f>CR$11</f>
        <v/>
      </c>
      <c r="CT37" s="223" t="e">
        <f>'Result Format 2'!DA35</f>
        <v>#VALUE!</v>
      </c>
    </row>
    <row r="38" spans="1:98">
      <c r="A38" s="187"/>
      <c r="B38" s="222" t="str">
        <f>$A$11</f>
        <v/>
      </c>
      <c r="C38" s="223" t="e">
        <f>'Result Format 2'!J36</f>
        <v>#VALUE!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222" t="str">
        <f>T$11</f>
        <v/>
      </c>
      <c r="V38" s="223" t="e">
        <f>'Result Format 2'!AC36</f>
        <v>#VALUE!</v>
      </c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222" t="str">
        <f>AM$11</f>
        <v/>
      </c>
      <c r="AO38" s="223" t="e">
        <f>'Result Format 2'!AV36</f>
        <v>#VALUE!</v>
      </c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222" t="str">
        <f>BF$11</f>
        <v/>
      </c>
      <c r="BH38" s="223" t="e">
        <f>'Result Format 2'!BO36</f>
        <v>#VALUE!</v>
      </c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222" t="str">
        <f>BY$11</f>
        <v/>
      </c>
      <c r="CA38" s="223" t="e">
        <f>'Result Format 2'!CH36</f>
        <v>#VALUE!</v>
      </c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222" t="str">
        <f>CR$11</f>
        <v/>
      </c>
      <c r="CT38" s="223" t="e">
        <f>'Result Format 2'!DA36</f>
        <v>#VALUE!</v>
      </c>
    </row>
    <row r="39" spans="1:98">
      <c r="A39" s="187"/>
      <c r="B39" s="222" t="str">
        <f>$A$12</f>
        <v/>
      </c>
      <c r="C39" s="223" t="e">
        <f>'Result Format 2'!K33</f>
        <v>#VALUE!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222" t="str">
        <f>T$12</f>
        <v/>
      </c>
      <c r="V39" s="223" t="e">
        <f>'Result Format 2'!AD33</f>
        <v>#VALUE!</v>
      </c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222" t="str">
        <f>AM$12</f>
        <v/>
      </c>
      <c r="AO39" s="223" t="e">
        <f>'Result Format 2'!AW33</f>
        <v>#VALUE!</v>
      </c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222" t="str">
        <f>BF$12</f>
        <v/>
      </c>
      <c r="BH39" s="223" t="e">
        <f>'Result Format 2'!BP33</f>
        <v>#VALUE!</v>
      </c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222" t="str">
        <f>BY$12</f>
        <v/>
      </c>
      <c r="CA39" s="223" t="e">
        <f>'Result Format 2'!CI33</f>
        <v>#VALUE!</v>
      </c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222" t="str">
        <f>CR$12</f>
        <v/>
      </c>
      <c r="CT39" s="223" t="e">
        <f>'Result Format 2'!DB33</f>
        <v>#VALUE!</v>
      </c>
    </row>
    <row r="40" spans="1:98">
      <c r="A40" s="187"/>
      <c r="B40" s="222" t="str">
        <f>$A$12</f>
        <v/>
      </c>
      <c r="C40" s="223" t="e">
        <f>'Result Format 2'!K34</f>
        <v>#VALUE!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222" t="str">
        <f>T$12</f>
        <v/>
      </c>
      <c r="V40" s="223" t="e">
        <f>'Result Format 2'!AD34</f>
        <v>#VALUE!</v>
      </c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222" t="str">
        <f>AM$12</f>
        <v/>
      </c>
      <c r="AO40" s="223" t="e">
        <f>'Result Format 2'!AW34</f>
        <v>#VALUE!</v>
      </c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222" t="str">
        <f>BF$12</f>
        <v/>
      </c>
      <c r="BH40" s="223" t="e">
        <f>'Result Format 2'!BP34</f>
        <v>#VALUE!</v>
      </c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222" t="str">
        <f>BY$12</f>
        <v/>
      </c>
      <c r="CA40" s="223" t="e">
        <f>'Result Format 2'!CI34</f>
        <v>#VALUE!</v>
      </c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222" t="str">
        <f>CR$12</f>
        <v/>
      </c>
      <c r="CT40" s="223" t="e">
        <f>'Result Format 2'!DB34</f>
        <v>#VALUE!</v>
      </c>
    </row>
    <row r="41" spans="1:98">
      <c r="A41" s="187"/>
      <c r="B41" s="222" t="str">
        <f>$A$12</f>
        <v/>
      </c>
      <c r="C41" s="223" t="e">
        <f>'Result Format 2'!K35</f>
        <v>#VALUE!</v>
      </c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222" t="str">
        <f>T$12</f>
        <v/>
      </c>
      <c r="V41" s="223" t="e">
        <f>'Result Format 2'!AD35</f>
        <v>#VALUE!</v>
      </c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222" t="str">
        <f>AM$12</f>
        <v/>
      </c>
      <c r="AO41" s="223" t="e">
        <f>'Result Format 2'!AW35</f>
        <v>#VALUE!</v>
      </c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222" t="str">
        <f>BF$12</f>
        <v/>
      </c>
      <c r="BH41" s="223" t="e">
        <f>'Result Format 2'!BP35</f>
        <v>#VALUE!</v>
      </c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222" t="str">
        <f>BY$12</f>
        <v/>
      </c>
      <c r="CA41" s="223" t="e">
        <f>'Result Format 2'!CI35</f>
        <v>#VALUE!</v>
      </c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222" t="str">
        <f>CR$12</f>
        <v/>
      </c>
      <c r="CT41" s="223" t="e">
        <f>'Result Format 2'!DB35</f>
        <v>#VALUE!</v>
      </c>
    </row>
    <row r="42" spans="1:98">
      <c r="A42" s="187"/>
      <c r="B42" s="222" t="str">
        <f>$A$12</f>
        <v/>
      </c>
      <c r="C42" s="223" t="e">
        <f>'Result Format 2'!K36</f>
        <v>#VALUE!</v>
      </c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222" t="str">
        <f>T$12</f>
        <v/>
      </c>
      <c r="V42" s="223" t="e">
        <f>'Result Format 2'!AD36</f>
        <v>#VALUE!</v>
      </c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222" t="str">
        <f>AM$12</f>
        <v/>
      </c>
      <c r="AO42" s="223" t="e">
        <f>'Result Format 2'!AW36</f>
        <v>#VALUE!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222" t="str">
        <f>BF$12</f>
        <v/>
      </c>
      <c r="BH42" s="223" t="e">
        <f>'Result Format 2'!BP36</f>
        <v>#VALUE!</v>
      </c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222" t="str">
        <f>BY$12</f>
        <v/>
      </c>
      <c r="CA42" s="223" t="e">
        <f>'Result Format 2'!CI36</f>
        <v>#VALUE!</v>
      </c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222" t="str">
        <f>CR$12</f>
        <v/>
      </c>
      <c r="CT42" s="223" t="e">
        <f>'Result Format 2'!DB36</f>
        <v>#VALUE!</v>
      </c>
    </row>
    <row r="43" spans="1:98">
      <c r="A43" s="187"/>
      <c r="B43" s="222" t="str">
        <f>$A$13</f>
        <v/>
      </c>
      <c r="C43" s="223" t="e">
        <f>'Result Format 2'!L33</f>
        <v>#VALUE!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222" t="str">
        <f>T$13</f>
        <v/>
      </c>
      <c r="V43" s="223" t="e">
        <f>'Result Format 2'!AE33</f>
        <v>#VALUE!</v>
      </c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222" t="str">
        <f>AM$13</f>
        <v/>
      </c>
      <c r="AO43" s="223" t="e">
        <f>'Result Format 2'!AX33</f>
        <v>#VALUE!</v>
      </c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222" t="str">
        <f>BF$13</f>
        <v/>
      </c>
      <c r="BH43" s="223" t="e">
        <f>'Result Format 2'!BQ33</f>
        <v>#VALUE!</v>
      </c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222" t="str">
        <f>BY$13</f>
        <v/>
      </c>
      <c r="CA43" s="223" t="e">
        <f>'Result Format 2'!CJ33</f>
        <v>#VALUE!</v>
      </c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222" t="str">
        <f>CR$13</f>
        <v/>
      </c>
      <c r="CT43" s="223" t="e">
        <f>'Result Format 2'!DC33</f>
        <v>#VALUE!</v>
      </c>
    </row>
    <row r="44" spans="1:98">
      <c r="A44" s="187"/>
      <c r="B44" s="222" t="str">
        <f>$A$13</f>
        <v/>
      </c>
      <c r="C44" s="223" t="e">
        <f>'Result Format 2'!L34</f>
        <v>#VALUE!</v>
      </c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222" t="str">
        <f>T$13</f>
        <v/>
      </c>
      <c r="V44" s="223" t="e">
        <f>'Result Format 2'!AE34</f>
        <v>#VALUE!</v>
      </c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222" t="str">
        <f>AM$13</f>
        <v/>
      </c>
      <c r="AO44" s="223" t="e">
        <f>'Result Format 2'!AX34</f>
        <v>#VALUE!</v>
      </c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222" t="str">
        <f>BF$13</f>
        <v/>
      </c>
      <c r="BH44" s="223" t="e">
        <f>'Result Format 2'!BQ34</f>
        <v>#VALUE!</v>
      </c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222" t="str">
        <f>BY$13</f>
        <v/>
      </c>
      <c r="CA44" s="223" t="e">
        <f>'Result Format 2'!CJ34</f>
        <v>#VALUE!</v>
      </c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222" t="str">
        <f>CR$13</f>
        <v/>
      </c>
      <c r="CT44" s="223" t="e">
        <f>'Result Format 2'!DC34</f>
        <v>#VALUE!</v>
      </c>
    </row>
    <row r="45" spans="1:98">
      <c r="A45" s="187"/>
      <c r="B45" s="222" t="str">
        <f>$A$13</f>
        <v/>
      </c>
      <c r="C45" s="223" t="e">
        <f>'Result Format 2'!L35</f>
        <v>#VALUE!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222" t="str">
        <f>T$13</f>
        <v/>
      </c>
      <c r="V45" s="223" t="e">
        <f>'Result Format 2'!AE35</f>
        <v>#VALUE!</v>
      </c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222" t="str">
        <f>AM$13</f>
        <v/>
      </c>
      <c r="AO45" s="223" t="e">
        <f>'Result Format 2'!AX35</f>
        <v>#VALUE!</v>
      </c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222" t="str">
        <f>BF$13</f>
        <v/>
      </c>
      <c r="BH45" s="223" t="e">
        <f>'Result Format 2'!BQ35</f>
        <v>#VALUE!</v>
      </c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222" t="str">
        <f>BY$13</f>
        <v/>
      </c>
      <c r="CA45" s="223" t="e">
        <f>'Result Format 2'!CJ35</f>
        <v>#VALUE!</v>
      </c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222" t="str">
        <f>CR$13</f>
        <v/>
      </c>
      <c r="CT45" s="223" t="e">
        <f>'Result Format 2'!DC35</f>
        <v>#VALUE!</v>
      </c>
    </row>
    <row r="46" spans="1:98">
      <c r="A46" s="187"/>
      <c r="B46" s="222" t="str">
        <f>$A$13</f>
        <v/>
      </c>
      <c r="C46" s="223" t="e">
        <f>'Result Format 2'!L36</f>
        <v>#VALUE!</v>
      </c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222" t="str">
        <f>T$13</f>
        <v/>
      </c>
      <c r="V46" s="223" t="e">
        <f>'Result Format 2'!AE36</f>
        <v>#VALUE!</v>
      </c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222" t="str">
        <f>AM$13</f>
        <v/>
      </c>
      <c r="AO46" s="223" t="e">
        <f>'Result Format 2'!AX36</f>
        <v>#VALUE!</v>
      </c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222" t="str">
        <f>BF$13</f>
        <v/>
      </c>
      <c r="BH46" s="223" t="e">
        <f>'Result Format 2'!BQ36</f>
        <v>#VALUE!</v>
      </c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222" t="str">
        <f>BY$13</f>
        <v/>
      </c>
      <c r="CA46" s="223" t="e">
        <f>'Result Format 2'!CJ36</f>
        <v>#VALUE!</v>
      </c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222" t="str">
        <f>CR$13</f>
        <v/>
      </c>
      <c r="CT46" s="223" t="e">
        <f>'Result Format 2'!DC36</f>
        <v>#VALUE!</v>
      </c>
    </row>
    <row r="47" spans="1:98">
      <c r="A47" s="187"/>
      <c r="B47" s="222" t="str">
        <f>$A$14</f>
        <v/>
      </c>
      <c r="C47" s="223" t="e">
        <f>'Result Format 2'!M33</f>
        <v>#VALUE!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222" t="str">
        <f>T$14</f>
        <v/>
      </c>
      <c r="V47" s="223" t="e">
        <f>'Result Format 2'!AF33</f>
        <v>#VALUE!</v>
      </c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222" t="str">
        <f>AM$14</f>
        <v/>
      </c>
      <c r="AO47" s="223" t="e">
        <f>'Result Format 2'!AY33</f>
        <v>#VALUE!</v>
      </c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222" t="str">
        <f>BF$14</f>
        <v/>
      </c>
      <c r="BH47" s="223" t="e">
        <f>'Result Format 2'!BR33</f>
        <v>#VALUE!</v>
      </c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222" t="str">
        <f>BY$14</f>
        <v/>
      </c>
      <c r="CA47" s="223" t="e">
        <f>'Result Format 2'!CK33</f>
        <v>#VALUE!</v>
      </c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222" t="str">
        <f>CR$14</f>
        <v/>
      </c>
      <c r="CT47" s="223" t="e">
        <f>'Result Format 2'!DD33</f>
        <v>#VALUE!</v>
      </c>
    </row>
    <row r="48" spans="1:98">
      <c r="A48" s="187"/>
      <c r="B48" s="222" t="str">
        <f>$A$14</f>
        <v/>
      </c>
      <c r="C48" s="223" t="e">
        <f>'Result Format 2'!M34</f>
        <v>#VALUE!</v>
      </c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222" t="str">
        <f>T$14</f>
        <v/>
      </c>
      <c r="V48" s="223" t="e">
        <f>'Result Format 2'!AF34</f>
        <v>#VALUE!</v>
      </c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222" t="str">
        <f>AM$14</f>
        <v/>
      </c>
      <c r="AO48" s="223" t="e">
        <f>'Result Format 2'!AY34</f>
        <v>#VALUE!</v>
      </c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222" t="str">
        <f>BF$14</f>
        <v/>
      </c>
      <c r="BH48" s="223" t="e">
        <f>'Result Format 2'!BR34</f>
        <v>#VALUE!</v>
      </c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222" t="str">
        <f>BY$14</f>
        <v/>
      </c>
      <c r="CA48" s="223" t="e">
        <f>'Result Format 2'!CK34</f>
        <v>#VALUE!</v>
      </c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222" t="str">
        <f>CR$14</f>
        <v/>
      </c>
      <c r="CT48" s="223" t="e">
        <f>'Result Format 2'!DD34</f>
        <v>#VALUE!</v>
      </c>
    </row>
    <row r="49" spans="1:98">
      <c r="A49" s="187"/>
      <c r="B49" s="222" t="str">
        <f>$A$14</f>
        <v/>
      </c>
      <c r="C49" s="223" t="e">
        <f>'Result Format 2'!M35</f>
        <v>#VALUE!</v>
      </c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222" t="str">
        <f>T$14</f>
        <v/>
      </c>
      <c r="V49" s="223" t="e">
        <f>'Result Format 2'!AF35</f>
        <v>#VALUE!</v>
      </c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222" t="str">
        <f>AM$14</f>
        <v/>
      </c>
      <c r="AO49" s="223" t="e">
        <f>'Result Format 2'!AY35</f>
        <v>#VALUE!</v>
      </c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222" t="str">
        <f>BF$14</f>
        <v/>
      </c>
      <c r="BH49" s="223" t="e">
        <f>'Result Format 2'!BR35</f>
        <v>#VALUE!</v>
      </c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222" t="str">
        <f>BY$14</f>
        <v/>
      </c>
      <c r="CA49" s="223" t="e">
        <f>'Result Format 2'!CK35</f>
        <v>#VALUE!</v>
      </c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222" t="str">
        <f>CR$14</f>
        <v/>
      </c>
      <c r="CT49" s="223" t="e">
        <f>'Result Format 2'!DD35</f>
        <v>#VALUE!</v>
      </c>
    </row>
    <row r="50" spans="1:98" ht="15" thickBot="1">
      <c r="A50" s="187"/>
      <c r="B50" s="224" t="str">
        <f>$A$14</f>
        <v/>
      </c>
      <c r="C50" s="225" t="e">
        <f>'Result Format 2'!M36</f>
        <v>#VALUE!</v>
      </c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224" t="str">
        <f>T$14</f>
        <v/>
      </c>
      <c r="V50" s="225" t="e">
        <f>'Result Format 2'!AF36</f>
        <v>#VALUE!</v>
      </c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224" t="str">
        <f>AM$14</f>
        <v/>
      </c>
      <c r="AO50" s="225" t="e">
        <f>'Result Format 2'!AY36</f>
        <v>#VALUE!</v>
      </c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224" t="str">
        <f>BF$14</f>
        <v/>
      </c>
      <c r="BH50" s="225" t="e">
        <f>'Result Format 2'!BR36</f>
        <v>#VALUE!</v>
      </c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224" t="str">
        <f>BY$14</f>
        <v/>
      </c>
      <c r="CA50" s="225" t="e">
        <f>'Result Format 2'!CK36</f>
        <v>#VALUE!</v>
      </c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224" t="str">
        <f>CR$14</f>
        <v/>
      </c>
      <c r="CT50" s="225" t="e">
        <f>'Result Format 2'!DD36</f>
        <v>#VALUE!</v>
      </c>
    </row>
    <row r="51" spans="1:98">
      <c r="B51" s="175"/>
      <c r="C51" s="175"/>
    </row>
    <row r="52" spans="1:98">
      <c r="B52" s="176"/>
      <c r="C52" s="176"/>
    </row>
    <row r="53" spans="1:98">
      <c r="B53" s="176"/>
      <c r="C53" s="176"/>
    </row>
    <row r="54" spans="1:98">
      <c r="B54" s="176"/>
      <c r="C54" s="176"/>
    </row>
  </sheetData>
  <phoneticPr fontId="2"/>
  <pageMargins left="0.7" right="0.7" top="0.75" bottom="0.75" header="0.3" footer="0.3"/>
  <pageSetup paperSize="9" orientation="portrait" r:id="rId1"/>
  <headerFooter>
    <oddHeader>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3"/>
  <sheetViews>
    <sheetView workbookViewId="0">
      <selection sqref="A1:XFD1048576"/>
    </sheetView>
  </sheetViews>
  <sheetFormatPr baseColWidth="10" defaultColWidth="10.796875" defaultRowHeight="14"/>
  <sheetData>
    <row r="1" spans="1:33">
      <c r="A1" s="233">
        <v>0.39394000000000001</v>
      </c>
      <c r="B1" s="233">
        <v>6.0609999999999997E-2</v>
      </c>
      <c r="C1" s="233">
        <v>6.0609999999999997E-2</v>
      </c>
      <c r="D1" s="233">
        <v>6.0609999999999997E-2</v>
      </c>
      <c r="E1" s="233">
        <v>6.0609999999999997E-2</v>
      </c>
      <c r="F1" s="233">
        <v>6.0609999999999997E-2</v>
      </c>
      <c r="G1" s="233">
        <v>6.0609999999999997E-2</v>
      </c>
      <c r="H1" s="233">
        <v>6.0609999999999997E-2</v>
      </c>
      <c r="I1" s="233">
        <v>6.0609999999999997E-2</v>
      </c>
      <c r="J1" s="233">
        <v>6.0609999999999997E-2</v>
      </c>
      <c r="K1" s="233">
        <v>6.0609999999999997E-2</v>
      </c>
      <c r="L1" s="233">
        <v>0.30303000000000002</v>
      </c>
      <c r="M1" s="233">
        <v>-3.0300000000000001E-2</v>
      </c>
      <c r="N1" s="233">
        <v>-3.0300000000000001E-2</v>
      </c>
      <c r="O1" s="233">
        <v>-3.0300000000000001E-2</v>
      </c>
      <c r="P1" s="233">
        <v>-3.0300000000000001E-2</v>
      </c>
      <c r="Q1" s="233">
        <v>-3.0300000000000001E-2</v>
      </c>
      <c r="R1" s="233">
        <v>-3.0300000000000001E-2</v>
      </c>
      <c r="S1" s="233">
        <v>-3.0300000000000001E-2</v>
      </c>
      <c r="T1" s="233">
        <v>-3.0300000000000001E-2</v>
      </c>
      <c r="U1" s="233">
        <v>-3.0300000000000001E-2</v>
      </c>
      <c r="V1" s="233">
        <v>-3.0300000000000001E-2</v>
      </c>
      <c r="W1" s="233">
        <v>0.30303000000000002</v>
      </c>
      <c r="X1" s="233">
        <v>-3.0300000000000001E-2</v>
      </c>
      <c r="Y1" s="233">
        <v>-3.0300000000000001E-2</v>
      </c>
      <c r="Z1" s="233">
        <v>-3.0300000000000001E-2</v>
      </c>
      <c r="AA1" s="233">
        <v>-3.0300000000000001E-2</v>
      </c>
      <c r="AB1" s="233">
        <v>-3.0300000000000001E-2</v>
      </c>
      <c r="AC1" s="233">
        <v>-3.0300000000000001E-2</v>
      </c>
      <c r="AD1" s="233">
        <v>-3.0300000000000001E-2</v>
      </c>
      <c r="AE1" s="233">
        <v>-3.0300000000000001E-2</v>
      </c>
      <c r="AF1" s="233">
        <v>-3.0300000000000001E-2</v>
      </c>
      <c r="AG1" s="233">
        <v>-3.0300000000000001E-2</v>
      </c>
    </row>
    <row r="2" spans="1:33">
      <c r="A2" s="233">
        <v>-9.0910000000000005E-2</v>
      </c>
      <c r="B2" s="233">
        <v>-9.0910000000000005E-2</v>
      </c>
      <c r="C2" s="233">
        <v>-9.0910000000000005E-2</v>
      </c>
      <c r="D2" s="233">
        <v>-9.0910000000000005E-2</v>
      </c>
      <c r="E2" s="233">
        <v>-9.0910000000000005E-2</v>
      </c>
      <c r="F2" s="233">
        <v>-9.0910000000000005E-2</v>
      </c>
      <c r="G2" s="233">
        <v>-9.0910000000000005E-2</v>
      </c>
      <c r="H2" s="233">
        <v>-9.0910000000000005E-2</v>
      </c>
      <c r="I2" s="233">
        <v>-9.0910000000000005E-2</v>
      </c>
      <c r="J2" s="233">
        <v>-9.0910000000000005E-2</v>
      </c>
      <c r="K2" s="233">
        <v>-9.0910000000000005E-2</v>
      </c>
      <c r="L2" s="233">
        <v>9.0910000000000005E-2</v>
      </c>
      <c r="M2" s="233">
        <v>9.0910000000000005E-2</v>
      </c>
      <c r="N2" s="233">
        <v>9.0910000000000005E-2</v>
      </c>
      <c r="O2" s="233">
        <v>9.0910000000000005E-2</v>
      </c>
      <c r="P2" s="233">
        <v>9.0910000000000005E-2</v>
      </c>
      <c r="Q2" s="233">
        <v>9.0910000000000005E-2</v>
      </c>
      <c r="R2" s="233">
        <v>9.0910000000000005E-2</v>
      </c>
      <c r="S2" s="233">
        <v>9.0910000000000005E-2</v>
      </c>
      <c r="T2" s="233">
        <v>9.0910000000000005E-2</v>
      </c>
      <c r="U2" s="233">
        <v>9.0910000000000005E-2</v>
      </c>
      <c r="V2" s="233">
        <v>9.0910000000000005E-2</v>
      </c>
      <c r="W2" s="233">
        <v>0</v>
      </c>
      <c r="X2" s="233">
        <v>0</v>
      </c>
      <c r="Y2" s="233">
        <v>0</v>
      </c>
      <c r="Z2" s="233">
        <v>0</v>
      </c>
      <c r="AA2" s="233">
        <v>0</v>
      </c>
      <c r="AB2" s="233">
        <v>0</v>
      </c>
      <c r="AC2" s="233">
        <v>0</v>
      </c>
      <c r="AD2" s="233">
        <v>0</v>
      </c>
      <c r="AE2" s="233">
        <v>0</v>
      </c>
      <c r="AF2" s="233">
        <v>0</v>
      </c>
      <c r="AG2" s="233">
        <v>0</v>
      </c>
    </row>
    <row r="3" spans="1:33">
      <c r="A3" s="233">
        <v>-9.0910000000000005E-2</v>
      </c>
      <c r="B3" s="233">
        <v>-9.0910000000000005E-2</v>
      </c>
      <c r="C3" s="233">
        <v>-9.0910000000000005E-2</v>
      </c>
      <c r="D3" s="233">
        <v>-9.0910000000000005E-2</v>
      </c>
      <c r="E3" s="233">
        <v>-9.0910000000000005E-2</v>
      </c>
      <c r="F3" s="233">
        <v>-9.0910000000000005E-2</v>
      </c>
      <c r="G3" s="233">
        <v>-9.0910000000000005E-2</v>
      </c>
      <c r="H3" s="233">
        <v>-9.0910000000000005E-2</v>
      </c>
      <c r="I3" s="233">
        <v>-9.0910000000000005E-2</v>
      </c>
      <c r="J3" s="233">
        <v>-9.0910000000000005E-2</v>
      </c>
      <c r="K3" s="233">
        <v>-9.0910000000000005E-2</v>
      </c>
      <c r="L3" s="233">
        <v>0</v>
      </c>
      <c r="M3" s="233">
        <v>0</v>
      </c>
      <c r="N3" s="233">
        <v>0</v>
      </c>
      <c r="O3" s="233">
        <v>0</v>
      </c>
      <c r="P3" s="233">
        <v>0</v>
      </c>
      <c r="Q3" s="233">
        <v>0</v>
      </c>
      <c r="R3" s="233">
        <v>0</v>
      </c>
      <c r="S3" s="233">
        <v>0</v>
      </c>
      <c r="T3" s="233">
        <v>0</v>
      </c>
      <c r="U3" s="233">
        <v>0</v>
      </c>
      <c r="V3" s="233">
        <v>0</v>
      </c>
      <c r="W3" s="233">
        <v>9.0910000000000005E-2</v>
      </c>
      <c r="X3" s="233">
        <v>9.0910000000000005E-2</v>
      </c>
      <c r="Y3" s="233">
        <v>9.0910000000000005E-2</v>
      </c>
      <c r="Z3" s="233">
        <v>9.0910000000000005E-2</v>
      </c>
      <c r="AA3" s="233">
        <v>9.0910000000000005E-2</v>
      </c>
      <c r="AB3" s="233">
        <v>9.0910000000000005E-2</v>
      </c>
      <c r="AC3" s="233">
        <v>9.0910000000000005E-2</v>
      </c>
      <c r="AD3" s="233">
        <v>9.0910000000000005E-2</v>
      </c>
      <c r="AE3" s="233">
        <v>9.0910000000000005E-2</v>
      </c>
      <c r="AF3" s="233">
        <v>9.0910000000000005E-2</v>
      </c>
      <c r="AG3" s="233">
        <v>9.0910000000000005E-2</v>
      </c>
    </row>
    <row r="4" spans="1:33">
      <c r="A4" s="233">
        <v>-0.33333000000000002</v>
      </c>
      <c r="B4" s="233">
        <v>0.33333000000000002</v>
      </c>
      <c r="C4" s="233">
        <v>0</v>
      </c>
      <c r="D4" s="233">
        <v>0</v>
      </c>
      <c r="E4" s="233">
        <v>0</v>
      </c>
      <c r="F4" s="233">
        <v>0</v>
      </c>
      <c r="G4" s="233">
        <v>0</v>
      </c>
      <c r="H4" s="233">
        <v>0</v>
      </c>
      <c r="I4" s="233">
        <v>0</v>
      </c>
      <c r="J4" s="233">
        <v>0</v>
      </c>
      <c r="K4" s="233">
        <v>0</v>
      </c>
      <c r="L4" s="233">
        <v>-0.33333000000000002</v>
      </c>
      <c r="M4" s="233">
        <v>0.33333000000000002</v>
      </c>
      <c r="N4" s="233">
        <v>0</v>
      </c>
      <c r="O4" s="233">
        <v>0</v>
      </c>
      <c r="P4" s="233">
        <v>0</v>
      </c>
      <c r="Q4" s="233">
        <v>0</v>
      </c>
      <c r="R4" s="233">
        <v>0</v>
      </c>
      <c r="S4" s="233">
        <v>0</v>
      </c>
      <c r="T4" s="233">
        <v>0</v>
      </c>
      <c r="U4" s="233">
        <v>0</v>
      </c>
      <c r="V4" s="233">
        <v>0</v>
      </c>
      <c r="W4" s="233">
        <v>-0.33333000000000002</v>
      </c>
      <c r="X4" s="233">
        <v>0.33333000000000002</v>
      </c>
      <c r="Y4" s="233">
        <v>0</v>
      </c>
      <c r="Z4" s="233">
        <v>0</v>
      </c>
      <c r="AA4" s="233">
        <v>0</v>
      </c>
      <c r="AB4" s="233">
        <v>0</v>
      </c>
      <c r="AC4" s="233">
        <v>0</v>
      </c>
      <c r="AD4" s="233">
        <v>0</v>
      </c>
      <c r="AE4" s="233">
        <v>0</v>
      </c>
      <c r="AF4" s="233">
        <v>0</v>
      </c>
      <c r="AG4" s="233">
        <v>0</v>
      </c>
    </row>
    <row r="5" spans="1:33">
      <c r="A5" s="233">
        <v>-0.33333000000000002</v>
      </c>
      <c r="B5" s="233">
        <v>0</v>
      </c>
      <c r="C5" s="233">
        <v>0.33333000000000002</v>
      </c>
      <c r="D5" s="233">
        <v>0</v>
      </c>
      <c r="E5" s="233">
        <v>0</v>
      </c>
      <c r="F5" s="233">
        <v>0</v>
      </c>
      <c r="G5" s="233">
        <v>0</v>
      </c>
      <c r="H5" s="233">
        <v>0</v>
      </c>
      <c r="I5" s="233">
        <v>0</v>
      </c>
      <c r="J5" s="233">
        <v>0</v>
      </c>
      <c r="K5" s="233">
        <v>0</v>
      </c>
      <c r="L5" s="233">
        <v>-0.33333000000000002</v>
      </c>
      <c r="M5" s="233">
        <v>0</v>
      </c>
      <c r="N5" s="233">
        <v>0.33333000000000002</v>
      </c>
      <c r="O5" s="233">
        <v>0</v>
      </c>
      <c r="P5" s="233">
        <v>0</v>
      </c>
      <c r="Q5" s="233">
        <v>0</v>
      </c>
      <c r="R5" s="233">
        <v>0</v>
      </c>
      <c r="S5" s="233">
        <v>0</v>
      </c>
      <c r="T5" s="233">
        <v>0</v>
      </c>
      <c r="U5" s="233">
        <v>0</v>
      </c>
      <c r="V5" s="233">
        <v>0</v>
      </c>
      <c r="W5" s="233">
        <v>-0.33333000000000002</v>
      </c>
      <c r="X5" s="233">
        <v>0</v>
      </c>
      <c r="Y5" s="233">
        <v>0.33333000000000002</v>
      </c>
      <c r="Z5" s="233">
        <v>0</v>
      </c>
      <c r="AA5" s="233">
        <v>0</v>
      </c>
      <c r="AB5" s="233">
        <v>0</v>
      </c>
      <c r="AC5" s="233">
        <v>0</v>
      </c>
      <c r="AD5" s="233">
        <v>0</v>
      </c>
      <c r="AE5" s="233">
        <v>0</v>
      </c>
      <c r="AF5" s="233">
        <v>0</v>
      </c>
      <c r="AG5" s="233">
        <v>0</v>
      </c>
    </row>
    <row r="6" spans="1:33">
      <c r="A6" s="233">
        <v>-0.33333000000000002</v>
      </c>
      <c r="B6" s="233">
        <v>0</v>
      </c>
      <c r="C6" s="233">
        <v>0</v>
      </c>
      <c r="D6" s="233">
        <v>0.33333000000000002</v>
      </c>
      <c r="E6" s="233">
        <v>0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-0.33333000000000002</v>
      </c>
      <c r="M6" s="233">
        <v>0</v>
      </c>
      <c r="N6" s="233">
        <v>0</v>
      </c>
      <c r="O6" s="233">
        <v>0.33333000000000002</v>
      </c>
      <c r="P6" s="233">
        <v>0</v>
      </c>
      <c r="Q6" s="233">
        <v>0</v>
      </c>
      <c r="R6" s="233">
        <v>0</v>
      </c>
      <c r="S6" s="233">
        <v>0</v>
      </c>
      <c r="T6" s="233">
        <v>0</v>
      </c>
      <c r="U6" s="233">
        <v>0</v>
      </c>
      <c r="V6" s="233">
        <v>0</v>
      </c>
      <c r="W6" s="233">
        <v>-0.33333000000000002</v>
      </c>
      <c r="X6" s="233">
        <v>0</v>
      </c>
      <c r="Y6" s="233">
        <v>0</v>
      </c>
      <c r="Z6" s="233">
        <v>0.33333000000000002</v>
      </c>
      <c r="AA6" s="233">
        <v>0</v>
      </c>
      <c r="AB6" s="233">
        <v>0</v>
      </c>
      <c r="AC6" s="233">
        <v>0</v>
      </c>
      <c r="AD6" s="233">
        <v>0</v>
      </c>
      <c r="AE6" s="233">
        <v>0</v>
      </c>
      <c r="AF6" s="233">
        <v>0</v>
      </c>
      <c r="AG6" s="233">
        <v>0</v>
      </c>
    </row>
    <row r="7" spans="1:33">
      <c r="A7" s="233">
        <v>-0.33333000000000002</v>
      </c>
      <c r="B7" s="233">
        <v>0</v>
      </c>
      <c r="C7" s="233">
        <v>0</v>
      </c>
      <c r="D7" s="233">
        <v>0</v>
      </c>
      <c r="E7" s="233">
        <v>0.33333000000000002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-0.33333000000000002</v>
      </c>
      <c r="M7" s="233">
        <v>0</v>
      </c>
      <c r="N7" s="233">
        <v>0</v>
      </c>
      <c r="O7" s="233">
        <v>0</v>
      </c>
      <c r="P7" s="233">
        <v>0.33333000000000002</v>
      </c>
      <c r="Q7" s="233">
        <v>0</v>
      </c>
      <c r="R7" s="233">
        <v>0</v>
      </c>
      <c r="S7" s="233">
        <v>0</v>
      </c>
      <c r="T7" s="233">
        <v>0</v>
      </c>
      <c r="U7" s="233">
        <v>0</v>
      </c>
      <c r="V7" s="233">
        <v>0</v>
      </c>
      <c r="W7" s="233">
        <v>-0.33333000000000002</v>
      </c>
      <c r="X7" s="233">
        <v>0</v>
      </c>
      <c r="Y7" s="233">
        <v>0</v>
      </c>
      <c r="Z7" s="233">
        <v>0</v>
      </c>
      <c r="AA7" s="233">
        <v>0.33333000000000002</v>
      </c>
      <c r="AB7" s="233">
        <v>0</v>
      </c>
      <c r="AC7" s="233">
        <v>0</v>
      </c>
      <c r="AD7" s="233">
        <v>0</v>
      </c>
      <c r="AE7" s="233">
        <v>0</v>
      </c>
      <c r="AF7" s="233">
        <v>0</v>
      </c>
      <c r="AG7" s="233">
        <v>0</v>
      </c>
    </row>
    <row r="8" spans="1:33">
      <c r="A8" s="233">
        <v>-0.33333000000000002</v>
      </c>
      <c r="B8" s="233">
        <v>0</v>
      </c>
      <c r="C8" s="233">
        <v>0</v>
      </c>
      <c r="D8" s="233">
        <v>0</v>
      </c>
      <c r="E8" s="233">
        <v>0</v>
      </c>
      <c r="F8" s="233">
        <v>0.33333000000000002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-0.33333000000000002</v>
      </c>
      <c r="M8" s="233">
        <v>0</v>
      </c>
      <c r="N8" s="233">
        <v>0</v>
      </c>
      <c r="O8" s="233">
        <v>0</v>
      </c>
      <c r="P8" s="233">
        <v>0</v>
      </c>
      <c r="Q8" s="233">
        <v>0.33333000000000002</v>
      </c>
      <c r="R8" s="233">
        <v>0</v>
      </c>
      <c r="S8" s="233">
        <v>0</v>
      </c>
      <c r="T8" s="233">
        <v>0</v>
      </c>
      <c r="U8" s="233">
        <v>0</v>
      </c>
      <c r="V8" s="233">
        <v>0</v>
      </c>
      <c r="W8" s="233">
        <v>-0.33333000000000002</v>
      </c>
      <c r="X8" s="233">
        <v>0</v>
      </c>
      <c r="Y8" s="233">
        <v>0</v>
      </c>
      <c r="Z8" s="233">
        <v>0</v>
      </c>
      <c r="AA8" s="233">
        <v>0</v>
      </c>
      <c r="AB8" s="233">
        <v>0.33333000000000002</v>
      </c>
      <c r="AC8" s="233">
        <v>0</v>
      </c>
      <c r="AD8" s="233">
        <v>0</v>
      </c>
      <c r="AE8" s="233">
        <v>0</v>
      </c>
      <c r="AF8" s="233">
        <v>0</v>
      </c>
      <c r="AG8" s="233">
        <v>0</v>
      </c>
    </row>
    <row r="9" spans="1:33">
      <c r="A9" s="233">
        <v>-0.33333000000000002</v>
      </c>
      <c r="B9" s="233">
        <v>0</v>
      </c>
      <c r="C9" s="233">
        <v>0</v>
      </c>
      <c r="D9" s="233">
        <v>0</v>
      </c>
      <c r="E9" s="233">
        <v>0</v>
      </c>
      <c r="F9" s="233">
        <v>0</v>
      </c>
      <c r="G9" s="233">
        <v>0.33333000000000002</v>
      </c>
      <c r="H9" s="233">
        <v>0</v>
      </c>
      <c r="I9" s="233">
        <v>0</v>
      </c>
      <c r="J9" s="233">
        <v>0</v>
      </c>
      <c r="K9" s="233">
        <v>0</v>
      </c>
      <c r="L9" s="233">
        <v>-0.33333000000000002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0.33333000000000002</v>
      </c>
      <c r="S9" s="233">
        <v>0</v>
      </c>
      <c r="T9" s="233">
        <v>0</v>
      </c>
      <c r="U9" s="233">
        <v>0</v>
      </c>
      <c r="V9" s="233">
        <v>0</v>
      </c>
      <c r="W9" s="233">
        <v>-0.33333000000000002</v>
      </c>
      <c r="X9" s="233">
        <v>0</v>
      </c>
      <c r="Y9" s="233">
        <v>0</v>
      </c>
      <c r="Z9" s="233">
        <v>0</v>
      </c>
      <c r="AA9" s="233">
        <v>0</v>
      </c>
      <c r="AB9" s="233">
        <v>0</v>
      </c>
      <c r="AC9" s="233">
        <v>0.33333000000000002</v>
      </c>
      <c r="AD9" s="233">
        <v>0</v>
      </c>
      <c r="AE9" s="233">
        <v>0</v>
      </c>
      <c r="AF9" s="233">
        <v>0</v>
      </c>
      <c r="AG9" s="233">
        <v>0</v>
      </c>
    </row>
    <row r="10" spans="1:33">
      <c r="A10" s="233">
        <v>-0.33333000000000002</v>
      </c>
      <c r="B10" s="233">
        <v>0</v>
      </c>
      <c r="C10" s="233">
        <v>0</v>
      </c>
      <c r="D10" s="233">
        <v>0</v>
      </c>
      <c r="E10" s="233">
        <v>0</v>
      </c>
      <c r="F10" s="233">
        <v>0</v>
      </c>
      <c r="G10" s="233">
        <v>0</v>
      </c>
      <c r="H10" s="233">
        <v>0.33333000000000002</v>
      </c>
      <c r="I10" s="233">
        <v>0</v>
      </c>
      <c r="J10" s="233">
        <v>0</v>
      </c>
      <c r="K10" s="233">
        <v>0</v>
      </c>
      <c r="L10" s="233">
        <v>-0.33333000000000002</v>
      </c>
      <c r="M10" s="233">
        <v>0</v>
      </c>
      <c r="N10" s="233">
        <v>0</v>
      </c>
      <c r="O10" s="233">
        <v>0</v>
      </c>
      <c r="P10" s="233">
        <v>0</v>
      </c>
      <c r="Q10" s="233">
        <v>0</v>
      </c>
      <c r="R10" s="233">
        <v>0</v>
      </c>
      <c r="S10" s="233">
        <v>0.33333000000000002</v>
      </c>
      <c r="T10" s="233">
        <v>0</v>
      </c>
      <c r="U10" s="233">
        <v>0</v>
      </c>
      <c r="V10" s="233">
        <v>0</v>
      </c>
      <c r="W10" s="233">
        <v>-0.33333000000000002</v>
      </c>
      <c r="X10" s="233">
        <v>0</v>
      </c>
      <c r="Y10" s="233">
        <v>0</v>
      </c>
      <c r="Z10" s="233">
        <v>0</v>
      </c>
      <c r="AA10" s="233">
        <v>0</v>
      </c>
      <c r="AB10" s="233">
        <v>0</v>
      </c>
      <c r="AC10" s="233">
        <v>0</v>
      </c>
      <c r="AD10" s="233">
        <v>0.33333000000000002</v>
      </c>
      <c r="AE10" s="233">
        <v>0</v>
      </c>
      <c r="AF10" s="233">
        <v>0</v>
      </c>
      <c r="AG10" s="233">
        <v>0</v>
      </c>
    </row>
    <row r="11" spans="1:33">
      <c r="A11" s="233">
        <v>-0.33333000000000002</v>
      </c>
      <c r="B11" s="233">
        <v>0</v>
      </c>
      <c r="C11" s="233">
        <v>0</v>
      </c>
      <c r="D11" s="233">
        <v>0</v>
      </c>
      <c r="E11" s="233">
        <v>0</v>
      </c>
      <c r="F11" s="233">
        <v>0</v>
      </c>
      <c r="G11" s="233">
        <v>0</v>
      </c>
      <c r="H11" s="233">
        <v>0</v>
      </c>
      <c r="I11" s="233">
        <v>0.33333000000000002</v>
      </c>
      <c r="J11" s="233">
        <v>0</v>
      </c>
      <c r="K11" s="233">
        <v>0</v>
      </c>
      <c r="L11" s="233">
        <v>-0.33333000000000002</v>
      </c>
      <c r="M11" s="233">
        <v>0</v>
      </c>
      <c r="N11" s="233">
        <v>0</v>
      </c>
      <c r="O11" s="233">
        <v>0</v>
      </c>
      <c r="P11" s="233">
        <v>0</v>
      </c>
      <c r="Q11" s="233">
        <v>0</v>
      </c>
      <c r="R11" s="233">
        <v>0</v>
      </c>
      <c r="S11" s="233">
        <v>0</v>
      </c>
      <c r="T11" s="233">
        <v>0.33333000000000002</v>
      </c>
      <c r="U11" s="233">
        <v>0</v>
      </c>
      <c r="V11" s="233">
        <v>0</v>
      </c>
      <c r="W11" s="233">
        <v>-0.33333000000000002</v>
      </c>
      <c r="X11" s="233">
        <v>0</v>
      </c>
      <c r="Y11" s="233">
        <v>0</v>
      </c>
      <c r="Z11" s="233">
        <v>0</v>
      </c>
      <c r="AA11" s="233">
        <v>0</v>
      </c>
      <c r="AB11" s="233">
        <v>0</v>
      </c>
      <c r="AC11" s="233">
        <v>0</v>
      </c>
      <c r="AD11" s="233">
        <v>0</v>
      </c>
      <c r="AE11" s="233">
        <v>0.33333000000000002</v>
      </c>
      <c r="AF11" s="233">
        <v>0</v>
      </c>
      <c r="AG11" s="233">
        <v>0</v>
      </c>
    </row>
    <row r="12" spans="1:33">
      <c r="A12" s="233">
        <v>-0.33333000000000002</v>
      </c>
      <c r="B12" s="233">
        <v>0</v>
      </c>
      <c r="C12" s="233">
        <v>0</v>
      </c>
      <c r="D12" s="233">
        <v>0</v>
      </c>
      <c r="E12" s="233">
        <v>0</v>
      </c>
      <c r="F12" s="233">
        <v>0</v>
      </c>
      <c r="G12" s="233">
        <v>0</v>
      </c>
      <c r="H12" s="233">
        <v>0</v>
      </c>
      <c r="I12" s="233">
        <v>0</v>
      </c>
      <c r="J12" s="233">
        <v>0.33333000000000002</v>
      </c>
      <c r="K12" s="233">
        <v>0</v>
      </c>
      <c r="L12" s="233">
        <v>-0.33333000000000002</v>
      </c>
      <c r="M12" s="233">
        <v>0</v>
      </c>
      <c r="N12" s="233">
        <v>0</v>
      </c>
      <c r="O12" s="233">
        <v>0</v>
      </c>
      <c r="P12" s="233">
        <v>0</v>
      </c>
      <c r="Q12" s="233">
        <v>0</v>
      </c>
      <c r="R12" s="233">
        <v>0</v>
      </c>
      <c r="S12" s="233">
        <v>0</v>
      </c>
      <c r="T12" s="233">
        <v>0</v>
      </c>
      <c r="U12" s="233">
        <v>0.33333000000000002</v>
      </c>
      <c r="V12" s="233">
        <v>0</v>
      </c>
      <c r="W12" s="233">
        <v>-0.33333000000000002</v>
      </c>
      <c r="X12" s="233">
        <v>0</v>
      </c>
      <c r="Y12" s="233">
        <v>0</v>
      </c>
      <c r="Z12" s="233">
        <v>0</v>
      </c>
      <c r="AA12" s="233">
        <v>0</v>
      </c>
      <c r="AB12" s="233">
        <v>0</v>
      </c>
      <c r="AC12" s="233">
        <v>0</v>
      </c>
      <c r="AD12" s="233">
        <v>0</v>
      </c>
      <c r="AE12" s="233">
        <v>0</v>
      </c>
      <c r="AF12" s="233">
        <v>0.33333000000000002</v>
      </c>
      <c r="AG12" s="233">
        <v>0</v>
      </c>
    </row>
    <row r="13" spans="1:33">
      <c r="A13" s="233">
        <v>-0.33333000000000002</v>
      </c>
      <c r="B13" s="233">
        <v>0</v>
      </c>
      <c r="C13" s="233">
        <v>0</v>
      </c>
      <c r="D13" s="233">
        <v>0</v>
      </c>
      <c r="E13" s="233">
        <v>0</v>
      </c>
      <c r="F13" s="233">
        <v>0</v>
      </c>
      <c r="G13" s="233">
        <v>0</v>
      </c>
      <c r="H13" s="233">
        <v>0</v>
      </c>
      <c r="I13" s="233">
        <v>0</v>
      </c>
      <c r="J13" s="233">
        <v>0</v>
      </c>
      <c r="K13" s="233">
        <v>0.33333000000000002</v>
      </c>
      <c r="L13" s="233">
        <v>-0.33333000000000002</v>
      </c>
      <c r="M13" s="233">
        <v>0</v>
      </c>
      <c r="N13" s="233">
        <v>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0</v>
      </c>
      <c r="V13" s="233">
        <v>0.33333000000000002</v>
      </c>
      <c r="W13" s="233">
        <v>-0.33333000000000002</v>
      </c>
      <c r="X13" s="233">
        <v>0</v>
      </c>
      <c r="Y13" s="233">
        <v>0</v>
      </c>
      <c r="Z13" s="233">
        <v>0</v>
      </c>
      <c r="AA13" s="233">
        <v>0</v>
      </c>
      <c r="AB13" s="233">
        <v>0</v>
      </c>
      <c r="AC13" s="233">
        <v>0</v>
      </c>
      <c r="AD13" s="233">
        <v>0</v>
      </c>
      <c r="AE13" s="233">
        <v>0</v>
      </c>
      <c r="AF13" s="233">
        <v>0</v>
      </c>
      <c r="AG13" s="233">
        <v>0.33333000000000002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2"/>
  <sheetViews>
    <sheetView workbookViewId="0">
      <selection sqref="A1:XFD1048576"/>
    </sheetView>
  </sheetViews>
  <sheetFormatPr baseColWidth="10" defaultColWidth="9" defaultRowHeight="14"/>
  <sheetData>
    <row r="1" spans="1:30">
      <c r="A1">
        <v>0.4</v>
      </c>
      <c r="B1">
        <v>6.6669999999999993E-2</v>
      </c>
      <c r="C1">
        <v>6.6669999999999993E-2</v>
      </c>
      <c r="D1">
        <v>6.6669999999999993E-2</v>
      </c>
      <c r="E1">
        <v>6.6669999999999993E-2</v>
      </c>
      <c r="F1">
        <v>6.6669999999999993E-2</v>
      </c>
      <c r="G1">
        <v>6.6669999999999993E-2</v>
      </c>
      <c r="H1">
        <v>6.6669999999999993E-2</v>
      </c>
      <c r="I1">
        <v>6.6669999999999993E-2</v>
      </c>
      <c r="J1">
        <v>6.6669999999999993E-2</v>
      </c>
      <c r="K1">
        <v>0.3</v>
      </c>
      <c r="L1">
        <v>-3.3329999999999999E-2</v>
      </c>
      <c r="M1">
        <v>-3.3329999999999999E-2</v>
      </c>
      <c r="N1">
        <v>-3.3329999999999999E-2</v>
      </c>
      <c r="O1">
        <v>-3.3329999999999999E-2</v>
      </c>
      <c r="P1">
        <v>-3.3329999999999999E-2</v>
      </c>
      <c r="Q1">
        <v>-3.3329999999999999E-2</v>
      </c>
      <c r="R1">
        <v>-3.3329999999999999E-2</v>
      </c>
      <c r="S1">
        <v>-3.3329999999999999E-2</v>
      </c>
      <c r="T1">
        <v>-3.3329999999999999E-2</v>
      </c>
      <c r="U1">
        <v>0.3</v>
      </c>
      <c r="V1">
        <v>-3.3329999999999999E-2</v>
      </c>
      <c r="W1">
        <v>-3.3329999999999999E-2</v>
      </c>
      <c r="X1">
        <v>-3.3329999999999999E-2</v>
      </c>
      <c r="Y1">
        <v>-3.3329999999999999E-2</v>
      </c>
      <c r="Z1">
        <v>-3.3329999999999999E-2</v>
      </c>
      <c r="AA1">
        <v>-3.3329999999999999E-2</v>
      </c>
      <c r="AB1">
        <v>-3.3329999999999999E-2</v>
      </c>
      <c r="AC1">
        <v>-3.3329999999999999E-2</v>
      </c>
      <c r="AD1">
        <v>-3.3329999999999999E-2</v>
      </c>
    </row>
    <row r="2" spans="1:30">
      <c r="A2">
        <v>-0.1</v>
      </c>
      <c r="B2">
        <v>-0.1</v>
      </c>
      <c r="C2">
        <v>-0.1</v>
      </c>
      <c r="D2">
        <v>-0.1</v>
      </c>
      <c r="E2">
        <v>-0.1</v>
      </c>
      <c r="F2">
        <v>-0.1</v>
      </c>
      <c r="G2">
        <v>-0.1</v>
      </c>
      <c r="H2">
        <v>-0.1</v>
      </c>
      <c r="I2">
        <v>-0.1</v>
      </c>
      <c r="J2">
        <v>-0.1</v>
      </c>
      <c r="K2">
        <v>0.1</v>
      </c>
      <c r="L2">
        <v>0.1</v>
      </c>
      <c r="M2">
        <v>0.1</v>
      </c>
      <c r="N2">
        <v>0.1</v>
      </c>
      <c r="O2">
        <v>0.1</v>
      </c>
      <c r="P2">
        <v>0.1</v>
      </c>
      <c r="Q2">
        <v>0.1</v>
      </c>
      <c r="R2">
        <v>0.1</v>
      </c>
      <c r="S2">
        <v>0.1</v>
      </c>
      <c r="T2">
        <v>0.1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</row>
    <row r="3" spans="1:30">
      <c r="A3">
        <v>-0.1</v>
      </c>
      <c r="B3">
        <v>-0.1</v>
      </c>
      <c r="C3">
        <v>-0.1</v>
      </c>
      <c r="D3">
        <v>-0.1</v>
      </c>
      <c r="E3">
        <v>-0.1</v>
      </c>
      <c r="F3">
        <v>-0.1</v>
      </c>
      <c r="G3">
        <v>-0.1</v>
      </c>
      <c r="H3">
        <v>-0.1</v>
      </c>
      <c r="I3">
        <v>-0.1</v>
      </c>
      <c r="J3">
        <v>-0.1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0.1</v>
      </c>
      <c r="V3">
        <v>0.1</v>
      </c>
      <c r="W3">
        <v>0.1</v>
      </c>
      <c r="X3">
        <v>0.1</v>
      </c>
      <c r="Y3">
        <v>0.1</v>
      </c>
      <c r="Z3">
        <v>0.1</v>
      </c>
      <c r="AA3">
        <v>0.1</v>
      </c>
      <c r="AB3">
        <v>0.1</v>
      </c>
      <c r="AC3">
        <v>0.1</v>
      </c>
      <c r="AD3">
        <v>0.1</v>
      </c>
    </row>
    <row r="4" spans="1:30">
      <c r="A4">
        <v>-0.33333000000000002</v>
      </c>
      <c r="B4">
        <v>0.33333000000000002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-0.33333000000000002</v>
      </c>
      <c r="L4">
        <v>0.33333000000000002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-0.33333000000000002</v>
      </c>
      <c r="V4">
        <v>0.33333000000000002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>
      <c r="A5">
        <v>-0.33333000000000002</v>
      </c>
      <c r="B5">
        <v>0</v>
      </c>
      <c r="C5">
        <v>0.33333000000000002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-0.33333000000000002</v>
      </c>
      <c r="L5">
        <v>0</v>
      </c>
      <c r="M5">
        <v>0.33333000000000002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-0.33333000000000002</v>
      </c>
      <c r="V5">
        <v>0</v>
      </c>
      <c r="W5">
        <v>0.33333000000000002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>
      <c r="A6">
        <v>-0.33333000000000002</v>
      </c>
      <c r="B6">
        <v>0</v>
      </c>
      <c r="C6">
        <v>0</v>
      </c>
      <c r="D6">
        <v>0.33333000000000002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-0.33333000000000002</v>
      </c>
      <c r="L6">
        <v>0</v>
      </c>
      <c r="M6">
        <v>0</v>
      </c>
      <c r="N6">
        <v>0.33333000000000002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-0.33333000000000002</v>
      </c>
      <c r="V6">
        <v>0</v>
      </c>
      <c r="W6">
        <v>0</v>
      </c>
      <c r="X6">
        <v>0.33333000000000002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>
      <c r="A7">
        <v>-0.33333000000000002</v>
      </c>
      <c r="B7">
        <v>0</v>
      </c>
      <c r="C7">
        <v>0</v>
      </c>
      <c r="D7">
        <v>0</v>
      </c>
      <c r="E7">
        <v>0.33333000000000002</v>
      </c>
      <c r="F7">
        <v>0</v>
      </c>
      <c r="G7">
        <v>0</v>
      </c>
      <c r="H7">
        <v>0</v>
      </c>
      <c r="I7">
        <v>0</v>
      </c>
      <c r="J7">
        <v>0</v>
      </c>
      <c r="K7">
        <v>-0.33333000000000002</v>
      </c>
      <c r="L7">
        <v>0</v>
      </c>
      <c r="M7">
        <v>0</v>
      </c>
      <c r="N7">
        <v>0</v>
      </c>
      <c r="O7">
        <v>0.33333000000000002</v>
      </c>
      <c r="P7">
        <v>0</v>
      </c>
      <c r="Q7">
        <v>0</v>
      </c>
      <c r="R7">
        <v>0</v>
      </c>
      <c r="S7">
        <v>0</v>
      </c>
      <c r="T7">
        <v>0</v>
      </c>
      <c r="U7">
        <v>-0.33333000000000002</v>
      </c>
      <c r="V7">
        <v>0</v>
      </c>
      <c r="W7">
        <v>0</v>
      </c>
      <c r="X7">
        <v>0</v>
      </c>
      <c r="Y7">
        <v>0.33333000000000002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>
      <c r="A8">
        <v>-0.33333000000000002</v>
      </c>
      <c r="B8">
        <v>0</v>
      </c>
      <c r="C8">
        <v>0</v>
      </c>
      <c r="D8">
        <v>0</v>
      </c>
      <c r="E8">
        <v>0</v>
      </c>
      <c r="F8">
        <v>0.33333000000000002</v>
      </c>
      <c r="G8">
        <v>0</v>
      </c>
      <c r="H8">
        <v>0</v>
      </c>
      <c r="I8">
        <v>0</v>
      </c>
      <c r="J8">
        <v>0</v>
      </c>
      <c r="K8">
        <v>-0.33333000000000002</v>
      </c>
      <c r="L8">
        <v>0</v>
      </c>
      <c r="M8">
        <v>0</v>
      </c>
      <c r="N8">
        <v>0</v>
      </c>
      <c r="O8">
        <v>0</v>
      </c>
      <c r="P8">
        <v>0.33333000000000002</v>
      </c>
      <c r="Q8">
        <v>0</v>
      </c>
      <c r="R8">
        <v>0</v>
      </c>
      <c r="S8">
        <v>0</v>
      </c>
      <c r="T8">
        <v>0</v>
      </c>
      <c r="U8">
        <v>-0.33333000000000002</v>
      </c>
      <c r="V8">
        <v>0</v>
      </c>
      <c r="W8">
        <v>0</v>
      </c>
      <c r="X8">
        <v>0</v>
      </c>
      <c r="Y8">
        <v>0</v>
      </c>
      <c r="Z8">
        <v>0.33333000000000002</v>
      </c>
      <c r="AA8">
        <v>0</v>
      </c>
      <c r="AB8">
        <v>0</v>
      </c>
      <c r="AC8">
        <v>0</v>
      </c>
      <c r="AD8">
        <v>0</v>
      </c>
    </row>
    <row r="9" spans="1:30">
      <c r="A9">
        <v>-0.33333000000000002</v>
      </c>
      <c r="B9">
        <v>0</v>
      </c>
      <c r="C9">
        <v>0</v>
      </c>
      <c r="D9">
        <v>0</v>
      </c>
      <c r="E9">
        <v>0</v>
      </c>
      <c r="F9">
        <v>0</v>
      </c>
      <c r="G9">
        <v>0.33333000000000002</v>
      </c>
      <c r="H9">
        <v>0</v>
      </c>
      <c r="I9">
        <v>0</v>
      </c>
      <c r="J9">
        <v>0</v>
      </c>
      <c r="K9">
        <v>-0.33333000000000002</v>
      </c>
      <c r="L9">
        <v>0</v>
      </c>
      <c r="M9">
        <v>0</v>
      </c>
      <c r="N9">
        <v>0</v>
      </c>
      <c r="O9">
        <v>0</v>
      </c>
      <c r="P9">
        <v>0</v>
      </c>
      <c r="Q9">
        <v>0.33333000000000002</v>
      </c>
      <c r="R9">
        <v>0</v>
      </c>
      <c r="S9">
        <v>0</v>
      </c>
      <c r="T9">
        <v>0</v>
      </c>
      <c r="U9">
        <v>-0.33333000000000002</v>
      </c>
      <c r="V9">
        <v>0</v>
      </c>
      <c r="W9">
        <v>0</v>
      </c>
      <c r="X9">
        <v>0</v>
      </c>
      <c r="Y9">
        <v>0</v>
      </c>
      <c r="Z9">
        <v>0</v>
      </c>
      <c r="AA9">
        <v>0.33333000000000002</v>
      </c>
      <c r="AB9">
        <v>0</v>
      </c>
      <c r="AC9">
        <v>0</v>
      </c>
      <c r="AD9">
        <v>0</v>
      </c>
    </row>
    <row r="10" spans="1:30">
      <c r="A10">
        <v>-0.33333000000000002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0.33333000000000002</v>
      </c>
      <c r="I10">
        <v>0</v>
      </c>
      <c r="J10">
        <v>0</v>
      </c>
      <c r="K10">
        <v>-0.33333000000000002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0.33333000000000002</v>
      </c>
      <c r="S10">
        <v>0</v>
      </c>
      <c r="T10">
        <v>0</v>
      </c>
      <c r="U10">
        <v>-0.33333000000000002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0.33333000000000002</v>
      </c>
      <c r="AC10">
        <v>0</v>
      </c>
      <c r="AD10">
        <v>0</v>
      </c>
    </row>
    <row r="11" spans="1:30">
      <c r="A11">
        <v>-0.33333000000000002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0.33333000000000002</v>
      </c>
      <c r="J11">
        <v>0</v>
      </c>
      <c r="K11">
        <v>-0.33333000000000002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0.33333000000000002</v>
      </c>
      <c r="T11">
        <v>0</v>
      </c>
      <c r="U11">
        <v>-0.33333000000000002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0.33333000000000002</v>
      </c>
      <c r="AD11">
        <v>0</v>
      </c>
    </row>
    <row r="12" spans="1:30">
      <c r="A12">
        <v>-0.33333000000000002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0.33333000000000002</v>
      </c>
      <c r="K12">
        <v>-0.33333000000000002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0.33333000000000002</v>
      </c>
      <c r="U12">
        <v>-0.33333000000000002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0.33333000000000002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1"/>
  <sheetViews>
    <sheetView workbookViewId="0">
      <selection sqref="A1:XFD1048576"/>
    </sheetView>
  </sheetViews>
  <sheetFormatPr baseColWidth="10" defaultColWidth="9" defaultRowHeight="14"/>
  <sheetData>
    <row r="1" spans="1:27">
      <c r="A1">
        <v>0.40740999999999999</v>
      </c>
      <c r="B1">
        <v>7.4069999999999997E-2</v>
      </c>
      <c r="C1">
        <v>7.4069999999999997E-2</v>
      </c>
      <c r="D1">
        <v>7.4069999999999997E-2</v>
      </c>
      <c r="E1">
        <v>7.4069999999999997E-2</v>
      </c>
      <c r="F1">
        <v>7.4069999999999997E-2</v>
      </c>
      <c r="G1">
        <v>7.4069999999999997E-2</v>
      </c>
      <c r="H1">
        <v>7.4069999999999997E-2</v>
      </c>
      <c r="I1">
        <v>7.4069999999999997E-2</v>
      </c>
      <c r="J1">
        <v>0.29630000000000001</v>
      </c>
      <c r="K1">
        <v>-3.7039999999999997E-2</v>
      </c>
      <c r="L1">
        <v>-3.7039999999999997E-2</v>
      </c>
      <c r="M1">
        <v>-3.7039999999999997E-2</v>
      </c>
      <c r="N1">
        <v>-3.7039999999999997E-2</v>
      </c>
      <c r="O1">
        <v>-3.7039999999999997E-2</v>
      </c>
      <c r="P1">
        <v>-3.7039999999999997E-2</v>
      </c>
      <c r="Q1">
        <v>-3.7039999999999997E-2</v>
      </c>
      <c r="R1">
        <v>-3.7039999999999997E-2</v>
      </c>
      <c r="S1">
        <v>0.29630000000000001</v>
      </c>
      <c r="T1">
        <v>-3.7039999999999997E-2</v>
      </c>
      <c r="U1">
        <v>-3.7039999999999997E-2</v>
      </c>
      <c r="V1">
        <v>-3.7039999999999997E-2</v>
      </c>
      <c r="W1">
        <v>-3.7039999999999997E-2</v>
      </c>
      <c r="X1">
        <v>-3.7039999999999997E-2</v>
      </c>
      <c r="Y1">
        <v>-3.7039999999999997E-2</v>
      </c>
      <c r="Z1">
        <v>-3.7039999999999997E-2</v>
      </c>
      <c r="AA1">
        <v>-3.7039999999999997E-2</v>
      </c>
    </row>
    <row r="2" spans="1:27">
      <c r="A2">
        <v>-0.11111</v>
      </c>
      <c r="B2">
        <v>-0.11111</v>
      </c>
      <c r="C2">
        <v>-0.11111</v>
      </c>
      <c r="D2">
        <v>-0.11111</v>
      </c>
      <c r="E2">
        <v>-0.11111</v>
      </c>
      <c r="F2">
        <v>-0.11111</v>
      </c>
      <c r="G2">
        <v>-0.11111</v>
      </c>
      <c r="H2">
        <v>-0.11111</v>
      </c>
      <c r="I2">
        <v>-0.11111</v>
      </c>
      <c r="J2">
        <v>0.11111</v>
      </c>
      <c r="K2">
        <v>0.11111</v>
      </c>
      <c r="L2">
        <v>0.11111</v>
      </c>
      <c r="M2">
        <v>0.11111</v>
      </c>
      <c r="N2">
        <v>0.11111</v>
      </c>
      <c r="O2">
        <v>0.11111</v>
      </c>
      <c r="P2">
        <v>0.11111</v>
      </c>
      <c r="Q2">
        <v>0.11111</v>
      </c>
      <c r="R2">
        <v>0.11111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</row>
    <row r="3" spans="1:27">
      <c r="A3">
        <v>-0.11111</v>
      </c>
      <c r="B3">
        <v>-0.11111</v>
      </c>
      <c r="C3">
        <v>-0.11111</v>
      </c>
      <c r="D3">
        <v>-0.11111</v>
      </c>
      <c r="E3">
        <v>-0.11111</v>
      </c>
      <c r="F3">
        <v>-0.11111</v>
      </c>
      <c r="G3">
        <v>-0.11111</v>
      </c>
      <c r="H3">
        <v>-0.11111</v>
      </c>
      <c r="I3">
        <v>-0.11111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0.11111</v>
      </c>
      <c r="T3">
        <v>0.11111</v>
      </c>
      <c r="U3">
        <v>0.11111</v>
      </c>
      <c r="V3">
        <v>0.11111</v>
      </c>
      <c r="W3">
        <v>0.11111</v>
      </c>
      <c r="X3">
        <v>0.11111</v>
      </c>
      <c r="Y3">
        <v>0.11111</v>
      </c>
      <c r="Z3">
        <v>0.11111</v>
      </c>
      <c r="AA3">
        <v>0.11111</v>
      </c>
    </row>
    <row r="4" spans="1:27">
      <c r="A4">
        <v>-0.33333000000000002</v>
      </c>
      <c r="B4">
        <v>0.33333000000000002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-0.33333000000000002</v>
      </c>
      <c r="K4">
        <v>0.33333000000000002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-0.33333000000000002</v>
      </c>
      <c r="T4">
        <v>0.33333000000000002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</row>
    <row r="5" spans="1:27">
      <c r="A5">
        <v>-0.33333000000000002</v>
      </c>
      <c r="B5">
        <v>0</v>
      </c>
      <c r="C5">
        <v>0.33333000000000002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-0.33333000000000002</v>
      </c>
      <c r="K5">
        <v>0</v>
      </c>
      <c r="L5">
        <v>0.33333000000000002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-0.33333000000000002</v>
      </c>
      <c r="T5">
        <v>0</v>
      </c>
      <c r="U5">
        <v>0.33333000000000002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>
      <c r="A6">
        <v>-0.33333000000000002</v>
      </c>
      <c r="B6">
        <v>0</v>
      </c>
      <c r="C6">
        <v>0</v>
      </c>
      <c r="D6">
        <v>0.33333000000000002</v>
      </c>
      <c r="E6">
        <v>0</v>
      </c>
      <c r="F6">
        <v>0</v>
      </c>
      <c r="G6">
        <v>0</v>
      </c>
      <c r="H6">
        <v>0</v>
      </c>
      <c r="I6">
        <v>0</v>
      </c>
      <c r="J6">
        <v>-0.33333000000000002</v>
      </c>
      <c r="K6">
        <v>0</v>
      </c>
      <c r="L6">
        <v>0</v>
      </c>
      <c r="M6">
        <v>0.33333000000000002</v>
      </c>
      <c r="N6">
        <v>0</v>
      </c>
      <c r="O6">
        <v>0</v>
      </c>
      <c r="P6">
        <v>0</v>
      </c>
      <c r="Q6">
        <v>0</v>
      </c>
      <c r="R6">
        <v>0</v>
      </c>
      <c r="S6">
        <v>-0.33333000000000002</v>
      </c>
      <c r="T6">
        <v>0</v>
      </c>
      <c r="U6">
        <v>0</v>
      </c>
      <c r="V6">
        <v>0.33333000000000002</v>
      </c>
      <c r="W6">
        <v>0</v>
      </c>
      <c r="X6">
        <v>0</v>
      </c>
      <c r="Y6">
        <v>0</v>
      </c>
      <c r="Z6">
        <v>0</v>
      </c>
      <c r="AA6">
        <v>0</v>
      </c>
    </row>
    <row r="7" spans="1:27">
      <c r="A7">
        <v>-0.33333000000000002</v>
      </c>
      <c r="B7">
        <v>0</v>
      </c>
      <c r="C7">
        <v>0</v>
      </c>
      <c r="D7">
        <v>0</v>
      </c>
      <c r="E7">
        <v>0.33333000000000002</v>
      </c>
      <c r="F7">
        <v>0</v>
      </c>
      <c r="G7">
        <v>0</v>
      </c>
      <c r="H7">
        <v>0</v>
      </c>
      <c r="I7">
        <v>0</v>
      </c>
      <c r="J7">
        <v>-0.33333000000000002</v>
      </c>
      <c r="K7">
        <v>0</v>
      </c>
      <c r="L7">
        <v>0</v>
      </c>
      <c r="M7">
        <v>0</v>
      </c>
      <c r="N7">
        <v>0.33333000000000002</v>
      </c>
      <c r="O7">
        <v>0</v>
      </c>
      <c r="P7">
        <v>0</v>
      </c>
      <c r="Q7">
        <v>0</v>
      </c>
      <c r="R7">
        <v>0</v>
      </c>
      <c r="S7">
        <v>-0.33333000000000002</v>
      </c>
      <c r="T7">
        <v>0</v>
      </c>
      <c r="U7">
        <v>0</v>
      </c>
      <c r="V7">
        <v>0</v>
      </c>
      <c r="W7">
        <v>0.33333000000000002</v>
      </c>
      <c r="X7">
        <v>0</v>
      </c>
      <c r="Y7">
        <v>0</v>
      </c>
      <c r="Z7">
        <v>0</v>
      </c>
      <c r="AA7">
        <v>0</v>
      </c>
    </row>
    <row r="8" spans="1:27">
      <c r="A8">
        <v>-0.33333000000000002</v>
      </c>
      <c r="B8">
        <v>0</v>
      </c>
      <c r="C8">
        <v>0</v>
      </c>
      <c r="D8">
        <v>0</v>
      </c>
      <c r="E8">
        <v>0</v>
      </c>
      <c r="F8">
        <v>0.33333000000000002</v>
      </c>
      <c r="G8">
        <v>0</v>
      </c>
      <c r="H8">
        <v>0</v>
      </c>
      <c r="I8">
        <v>0</v>
      </c>
      <c r="J8">
        <v>-0.33333000000000002</v>
      </c>
      <c r="K8">
        <v>0</v>
      </c>
      <c r="L8">
        <v>0</v>
      </c>
      <c r="M8">
        <v>0</v>
      </c>
      <c r="N8">
        <v>0</v>
      </c>
      <c r="O8">
        <v>0.33333000000000002</v>
      </c>
      <c r="P8">
        <v>0</v>
      </c>
      <c r="Q8">
        <v>0</v>
      </c>
      <c r="R8">
        <v>0</v>
      </c>
      <c r="S8">
        <v>-0.33333000000000002</v>
      </c>
      <c r="T8">
        <v>0</v>
      </c>
      <c r="U8">
        <v>0</v>
      </c>
      <c r="V8">
        <v>0</v>
      </c>
      <c r="W8">
        <v>0</v>
      </c>
      <c r="X8">
        <v>0.33333000000000002</v>
      </c>
      <c r="Y8">
        <v>0</v>
      </c>
      <c r="Z8">
        <v>0</v>
      </c>
      <c r="AA8">
        <v>0</v>
      </c>
    </row>
    <row r="9" spans="1:27">
      <c r="A9">
        <v>-0.33333000000000002</v>
      </c>
      <c r="B9">
        <v>0</v>
      </c>
      <c r="C9">
        <v>0</v>
      </c>
      <c r="D9">
        <v>0</v>
      </c>
      <c r="E9">
        <v>0</v>
      </c>
      <c r="F9">
        <v>0</v>
      </c>
      <c r="G9">
        <v>0.33333000000000002</v>
      </c>
      <c r="H9">
        <v>0</v>
      </c>
      <c r="I9">
        <v>0</v>
      </c>
      <c r="J9">
        <v>-0.33333000000000002</v>
      </c>
      <c r="K9">
        <v>0</v>
      </c>
      <c r="L9">
        <v>0</v>
      </c>
      <c r="M9">
        <v>0</v>
      </c>
      <c r="N9">
        <v>0</v>
      </c>
      <c r="O9">
        <v>0</v>
      </c>
      <c r="P9">
        <v>0.33333000000000002</v>
      </c>
      <c r="Q9">
        <v>0</v>
      </c>
      <c r="R9">
        <v>0</v>
      </c>
      <c r="S9">
        <v>-0.33333000000000002</v>
      </c>
      <c r="T9">
        <v>0</v>
      </c>
      <c r="U9">
        <v>0</v>
      </c>
      <c r="V9">
        <v>0</v>
      </c>
      <c r="W9">
        <v>0</v>
      </c>
      <c r="X9">
        <v>0</v>
      </c>
      <c r="Y9">
        <v>0.33333000000000002</v>
      </c>
      <c r="Z9">
        <v>0</v>
      </c>
      <c r="AA9">
        <v>0</v>
      </c>
    </row>
    <row r="10" spans="1:27">
      <c r="A10">
        <v>-0.33333000000000002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0.33333000000000002</v>
      </c>
      <c r="I10">
        <v>0</v>
      </c>
      <c r="J10">
        <v>-0.33333000000000002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0.33333000000000002</v>
      </c>
      <c r="R10">
        <v>0</v>
      </c>
      <c r="S10">
        <v>-0.33333000000000002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0.33333000000000002</v>
      </c>
      <c r="AA10">
        <v>0</v>
      </c>
    </row>
    <row r="11" spans="1:27">
      <c r="A11">
        <v>-0.33333000000000002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0.33333000000000002</v>
      </c>
      <c r="J11">
        <v>-0.33333000000000002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0.33333000000000002</v>
      </c>
      <c r="S11">
        <v>-0.33333000000000002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0.33333000000000002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0"/>
  <sheetViews>
    <sheetView workbookViewId="0">
      <selection sqref="A1:XFD1048576"/>
    </sheetView>
  </sheetViews>
  <sheetFormatPr baseColWidth="10" defaultColWidth="9" defaultRowHeight="14"/>
  <sheetData>
    <row r="1" spans="1:24">
      <c r="A1">
        <v>0.41666999999999998</v>
      </c>
      <c r="B1">
        <v>8.3330000000000001E-2</v>
      </c>
      <c r="C1">
        <v>8.3330000000000001E-2</v>
      </c>
      <c r="D1">
        <v>8.3330000000000001E-2</v>
      </c>
      <c r="E1">
        <v>8.3330000000000001E-2</v>
      </c>
      <c r="F1">
        <v>8.3330000000000001E-2</v>
      </c>
      <c r="G1">
        <v>8.3330000000000001E-2</v>
      </c>
      <c r="H1">
        <v>8.3330000000000001E-2</v>
      </c>
      <c r="I1">
        <v>0.29166999999999998</v>
      </c>
      <c r="J1">
        <v>-4.1669999999999999E-2</v>
      </c>
      <c r="K1">
        <v>-4.1669999999999999E-2</v>
      </c>
      <c r="L1">
        <v>-4.1669999999999999E-2</v>
      </c>
      <c r="M1">
        <v>-4.1669999999999999E-2</v>
      </c>
      <c r="N1">
        <v>-4.1669999999999999E-2</v>
      </c>
      <c r="O1">
        <v>-4.1669999999999999E-2</v>
      </c>
      <c r="P1">
        <v>-4.1669999999999999E-2</v>
      </c>
      <c r="Q1">
        <v>0.29166999999999998</v>
      </c>
      <c r="R1">
        <v>-4.1669999999999999E-2</v>
      </c>
      <c r="S1">
        <v>-4.1669999999999999E-2</v>
      </c>
      <c r="T1">
        <v>-4.1669999999999999E-2</v>
      </c>
      <c r="U1">
        <v>-4.1669999999999999E-2</v>
      </c>
      <c r="V1">
        <v>-4.1669999999999999E-2</v>
      </c>
      <c r="W1">
        <v>-4.1669999999999999E-2</v>
      </c>
      <c r="X1">
        <v>-4.1669999999999999E-2</v>
      </c>
    </row>
    <row r="2" spans="1:24">
      <c r="A2">
        <v>-0.125</v>
      </c>
      <c r="B2">
        <v>-0.125</v>
      </c>
      <c r="C2">
        <v>-0.125</v>
      </c>
      <c r="D2">
        <v>-0.125</v>
      </c>
      <c r="E2">
        <v>-0.125</v>
      </c>
      <c r="F2">
        <v>-0.125</v>
      </c>
      <c r="G2">
        <v>-0.125</v>
      </c>
      <c r="H2">
        <v>-0.125</v>
      </c>
      <c r="I2">
        <v>0.125</v>
      </c>
      <c r="J2">
        <v>0.125</v>
      </c>
      <c r="K2">
        <v>0.125</v>
      </c>
      <c r="L2">
        <v>0.125</v>
      </c>
      <c r="M2">
        <v>0.125</v>
      </c>
      <c r="N2">
        <v>0.125</v>
      </c>
      <c r="O2">
        <v>0.125</v>
      </c>
      <c r="P2">
        <v>0.125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</row>
    <row r="3" spans="1:24">
      <c r="A3">
        <v>-0.125</v>
      </c>
      <c r="B3">
        <v>-0.125</v>
      </c>
      <c r="C3">
        <v>-0.125</v>
      </c>
      <c r="D3">
        <v>-0.125</v>
      </c>
      <c r="E3">
        <v>-0.125</v>
      </c>
      <c r="F3">
        <v>-0.125</v>
      </c>
      <c r="G3">
        <v>-0.125</v>
      </c>
      <c r="H3">
        <v>-0.125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0.125</v>
      </c>
      <c r="R3">
        <v>0.125</v>
      </c>
      <c r="S3">
        <v>0.125</v>
      </c>
      <c r="T3">
        <v>0.125</v>
      </c>
      <c r="U3">
        <v>0.125</v>
      </c>
      <c r="V3">
        <v>0.125</v>
      </c>
      <c r="W3">
        <v>0.125</v>
      </c>
      <c r="X3">
        <v>0.125</v>
      </c>
    </row>
    <row r="4" spans="1:24">
      <c r="A4">
        <v>-0.33333000000000002</v>
      </c>
      <c r="B4">
        <v>0.33333000000000002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-0.33333000000000002</v>
      </c>
      <c r="J4">
        <v>0.33333000000000002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-0.33333000000000002</v>
      </c>
      <c r="R4">
        <v>0.33333000000000002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</row>
    <row r="5" spans="1:24">
      <c r="A5">
        <v>-0.33333000000000002</v>
      </c>
      <c r="B5">
        <v>0</v>
      </c>
      <c r="C5">
        <v>0.33333000000000002</v>
      </c>
      <c r="D5">
        <v>0</v>
      </c>
      <c r="E5">
        <v>0</v>
      </c>
      <c r="F5">
        <v>0</v>
      </c>
      <c r="G5">
        <v>0</v>
      </c>
      <c r="H5">
        <v>0</v>
      </c>
      <c r="I5">
        <v>-0.33333000000000002</v>
      </c>
      <c r="J5">
        <v>0</v>
      </c>
      <c r="K5">
        <v>0.33333000000000002</v>
      </c>
      <c r="L5">
        <v>0</v>
      </c>
      <c r="M5">
        <v>0</v>
      </c>
      <c r="N5">
        <v>0</v>
      </c>
      <c r="O5">
        <v>0</v>
      </c>
      <c r="P5">
        <v>0</v>
      </c>
      <c r="Q5">
        <v>-0.33333000000000002</v>
      </c>
      <c r="R5">
        <v>0</v>
      </c>
      <c r="S5">
        <v>0.33333000000000002</v>
      </c>
      <c r="T5">
        <v>0</v>
      </c>
      <c r="U5">
        <v>0</v>
      </c>
      <c r="V5">
        <v>0</v>
      </c>
      <c r="W5">
        <v>0</v>
      </c>
      <c r="X5">
        <v>0</v>
      </c>
    </row>
    <row r="6" spans="1:24">
      <c r="A6">
        <v>-0.33333000000000002</v>
      </c>
      <c r="B6">
        <v>0</v>
      </c>
      <c r="C6">
        <v>0</v>
      </c>
      <c r="D6">
        <v>0.33333000000000002</v>
      </c>
      <c r="E6">
        <v>0</v>
      </c>
      <c r="F6">
        <v>0</v>
      </c>
      <c r="G6">
        <v>0</v>
      </c>
      <c r="H6">
        <v>0</v>
      </c>
      <c r="I6">
        <v>-0.33333000000000002</v>
      </c>
      <c r="J6">
        <v>0</v>
      </c>
      <c r="K6">
        <v>0</v>
      </c>
      <c r="L6">
        <v>0.33333000000000002</v>
      </c>
      <c r="M6">
        <v>0</v>
      </c>
      <c r="N6">
        <v>0</v>
      </c>
      <c r="O6">
        <v>0</v>
      </c>
      <c r="P6">
        <v>0</v>
      </c>
      <c r="Q6">
        <v>-0.33333000000000002</v>
      </c>
      <c r="R6">
        <v>0</v>
      </c>
      <c r="S6">
        <v>0</v>
      </c>
      <c r="T6">
        <v>0.33333000000000002</v>
      </c>
      <c r="U6">
        <v>0</v>
      </c>
      <c r="V6">
        <v>0</v>
      </c>
      <c r="W6">
        <v>0</v>
      </c>
      <c r="X6">
        <v>0</v>
      </c>
    </row>
    <row r="7" spans="1:24">
      <c r="A7">
        <v>-0.33333000000000002</v>
      </c>
      <c r="B7">
        <v>0</v>
      </c>
      <c r="C7">
        <v>0</v>
      </c>
      <c r="D7">
        <v>0</v>
      </c>
      <c r="E7">
        <v>0.33333000000000002</v>
      </c>
      <c r="F7">
        <v>0</v>
      </c>
      <c r="G7">
        <v>0</v>
      </c>
      <c r="H7">
        <v>0</v>
      </c>
      <c r="I7">
        <v>-0.33333000000000002</v>
      </c>
      <c r="J7">
        <v>0</v>
      </c>
      <c r="K7">
        <v>0</v>
      </c>
      <c r="L7">
        <v>0</v>
      </c>
      <c r="M7">
        <v>0.33333000000000002</v>
      </c>
      <c r="N7">
        <v>0</v>
      </c>
      <c r="O7">
        <v>0</v>
      </c>
      <c r="P7">
        <v>0</v>
      </c>
      <c r="Q7">
        <v>-0.33333000000000002</v>
      </c>
      <c r="R7">
        <v>0</v>
      </c>
      <c r="S7">
        <v>0</v>
      </c>
      <c r="T7">
        <v>0</v>
      </c>
      <c r="U7">
        <v>0.33333000000000002</v>
      </c>
      <c r="V7">
        <v>0</v>
      </c>
      <c r="W7">
        <v>0</v>
      </c>
      <c r="X7">
        <v>0</v>
      </c>
    </row>
    <row r="8" spans="1:24">
      <c r="A8">
        <v>-0.33333000000000002</v>
      </c>
      <c r="B8">
        <v>0</v>
      </c>
      <c r="C8">
        <v>0</v>
      </c>
      <c r="D8">
        <v>0</v>
      </c>
      <c r="E8">
        <v>0</v>
      </c>
      <c r="F8">
        <v>0.33333000000000002</v>
      </c>
      <c r="G8">
        <v>0</v>
      </c>
      <c r="H8">
        <v>0</v>
      </c>
      <c r="I8">
        <v>-0.33333000000000002</v>
      </c>
      <c r="J8">
        <v>0</v>
      </c>
      <c r="K8">
        <v>0</v>
      </c>
      <c r="L8">
        <v>0</v>
      </c>
      <c r="M8">
        <v>0</v>
      </c>
      <c r="N8">
        <v>0.33333000000000002</v>
      </c>
      <c r="O8">
        <v>0</v>
      </c>
      <c r="P8">
        <v>0</v>
      </c>
      <c r="Q8">
        <v>-0.33333000000000002</v>
      </c>
      <c r="R8">
        <v>0</v>
      </c>
      <c r="S8">
        <v>0</v>
      </c>
      <c r="T8">
        <v>0</v>
      </c>
      <c r="U8">
        <v>0</v>
      </c>
      <c r="V8">
        <v>0.33333000000000002</v>
      </c>
      <c r="W8">
        <v>0</v>
      </c>
      <c r="X8">
        <v>0</v>
      </c>
    </row>
    <row r="9" spans="1:24">
      <c r="A9">
        <v>-0.33333000000000002</v>
      </c>
      <c r="B9">
        <v>0</v>
      </c>
      <c r="C9">
        <v>0</v>
      </c>
      <c r="D9">
        <v>0</v>
      </c>
      <c r="E9">
        <v>0</v>
      </c>
      <c r="F9">
        <v>0</v>
      </c>
      <c r="G9">
        <v>0.33333000000000002</v>
      </c>
      <c r="H9">
        <v>0</v>
      </c>
      <c r="I9">
        <v>-0.33333000000000002</v>
      </c>
      <c r="J9">
        <v>0</v>
      </c>
      <c r="K9">
        <v>0</v>
      </c>
      <c r="L9">
        <v>0</v>
      </c>
      <c r="M9">
        <v>0</v>
      </c>
      <c r="N9">
        <v>0</v>
      </c>
      <c r="O9">
        <v>0.33333000000000002</v>
      </c>
      <c r="P9">
        <v>0</v>
      </c>
      <c r="Q9">
        <v>-0.33333000000000002</v>
      </c>
      <c r="R9">
        <v>0</v>
      </c>
      <c r="S9">
        <v>0</v>
      </c>
      <c r="T9">
        <v>0</v>
      </c>
      <c r="U9">
        <v>0</v>
      </c>
      <c r="V9">
        <v>0</v>
      </c>
      <c r="W9">
        <v>0.33333000000000002</v>
      </c>
      <c r="X9">
        <v>0</v>
      </c>
    </row>
    <row r="10" spans="1:24">
      <c r="A10">
        <v>-0.33333000000000002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0.33333000000000002</v>
      </c>
      <c r="I10">
        <v>-0.33333000000000002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0.33333000000000002</v>
      </c>
      <c r="Q10">
        <v>-0.33333000000000002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0.33333000000000002</v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9"/>
  <sheetViews>
    <sheetView topLeftCell="C1" workbookViewId="0">
      <selection sqref="A1:U1048576"/>
    </sheetView>
  </sheetViews>
  <sheetFormatPr baseColWidth="10" defaultColWidth="9" defaultRowHeight="14"/>
  <sheetData>
    <row r="1" spans="1:21">
      <c r="A1">
        <v>0.42857000000000001</v>
      </c>
      <c r="B1">
        <v>9.5240000000000005E-2</v>
      </c>
      <c r="C1">
        <v>9.5240000000000005E-2</v>
      </c>
      <c r="D1">
        <v>9.5240000000000005E-2</v>
      </c>
      <c r="E1">
        <v>9.5240000000000005E-2</v>
      </c>
      <c r="F1">
        <v>9.5240000000000005E-2</v>
      </c>
      <c r="G1">
        <v>9.5240000000000005E-2</v>
      </c>
      <c r="H1">
        <v>0.28571000000000002</v>
      </c>
      <c r="I1">
        <v>-4.7620000000000003E-2</v>
      </c>
      <c r="J1">
        <v>-4.7620000000000003E-2</v>
      </c>
      <c r="K1">
        <v>-4.7620000000000003E-2</v>
      </c>
      <c r="L1">
        <v>-4.7620000000000003E-2</v>
      </c>
      <c r="M1">
        <v>-4.7620000000000003E-2</v>
      </c>
      <c r="N1">
        <v>-4.7620000000000003E-2</v>
      </c>
      <c r="O1">
        <v>0.28571000000000002</v>
      </c>
      <c r="P1">
        <v>-4.7620000000000003E-2</v>
      </c>
      <c r="Q1">
        <v>-4.7620000000000003E-2</v>
      </c>
      <c r="R1">
        <v>-4.7620000000000003E-2</v>
      </c>
      <c r="S1">
        <v>-4.7620000000000003E-2</v>
      </c>
      <c r="T1">
        <v>-4.7620000000000003E-2</v>
      </c>
      <c r="U1">
        <v>-4.7620000000000003E-2</v>
      </c>
    </row>
    <row r="2" spans="1:21">
      <c r="A2">
        <v>-0.14285999999999999</v>
      </c>
      <c r="B2">
        <v>-0.14285999999999999</v>
      </c>
      <c r="C2">
        <v>-0.14285999999999999</v>
      </c>
      <c r="D2">
        <v>-0.14285999999999999</v>
      </c>
      <c r="E2">
        <v>-0.14285999999999999</v>
      </c>
      <c r="F2">
        <v>-0.14285999999999999</v>
      </c>
      <c r="G2">
        <v>-0.14285999999999999</v>
      </c>
      <c r="H2">
        <v>0.14285999999999999</v>
      </c>
      <c r="I2">
        <v>0.14285999999999999</v>
      </c>
      <c r="J2">
        <v>0.14285999999999999</v>
      </c>
      <c r="K2">
        <v>0.14285999999999999</v>
      </c>
      <c r="L2">
        <v>0.14285999999999999</v>
      </c>
      <c r="M2">
        <v>0.14285999999999999</v>
      </c>
      <c r="N2">
        <v>0.14285999999999999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</row>
    <row r="3" spans="1:21">
      <c r="A3">
        <v>-0.14285999999999999</v>
      </c>
      <c r="B3">
        <v>-0.14285999999999999</v>
      </c>
      <c r="C3">
        <v>-0.14285999999999999</v>
      </c>
      <c r="D3">
        <v>-0.14285999999999999</v>
      </c>
      <c r="E3">
        <v>-0.14285999999999999</v>
      </c>
      <c r="F3">
        <v>-0.14285999999999999</v>
      </c>
      <c r="G3">
        <v>-0.14285999999999999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0.14285999999999999</v>
      </c>
      <c r="P3">
        <v>0.14285999999999999</v>
      </c>
      <c r="Q3">
        <v>0.14285999999999999</v>
      </c>
      <c r="R3">
        <v>0.14285999999999999</v>
      </c>
      <c r="S3">
        <v>0.14285999999999999</v>
      </c>
      <c r="T3">
        <v>0.14285999999999999</v>
      </c>
      <c r="U3">
        <v>0.14285999999999999</v>
      </c>
    </row>
    <row r="4" spans="1:21">
      <c r="A4">
        <v>-0.33333000000000002</v>
      </c>
      <c r="B4">
        <v>0.33333000000000002</v>
      </c>
      <c r="C4">
        <v>0</v>
      </c>
      <c r="D4">
        <v>0</v>
      </c>
      <c r="E4">
        <v>0</v>
      </c>
      <c r="F4">
        <v>0</v>
      </c>
      <c r="G4">
        <v>0</v>
      </c>
      <c r="H4">
        <v>-0.33333000000000002</v>
      </c>
      <c r="I4">
        <v>0.33333000000000002</v>
      </c>
      <c r="J4">
        <v>0</v>
      </c>
      <c r="K4">
        <v>0</v>
      </c>
      <c r="L4">
        <v>0</v>
      </c>
      <c r="M4">
        <v>0</v>
      </c>
      <c r="N4">
        <v>0</v>
      </c>
      <c r="O4">
        <v>-0.33333000000000002</v>
      </c>
      <c r="P4">
        <v>0.33333000000000002</v>
      </c>
      <c r="Q4">
        <v>0</v>
      </c>
      <c r="R4">
        <v>0</v>
      </c>
      <c r="S4">
        <v>0</v>
      </c>
      <c r="T4">
        <v>0</v>
      </c>
      <c r="U4">
        <v>0</v>
      </c>
    </row>
    <row r="5" spans="1:21">
      <c r="A5">
        <v>-0.33333000000000002</v>
      </c>
      <c r="B5">
        <v>0</v>
      </c>
      <c r="C5">
        <v>0.33333000000000002</v>
      </c>
      <c r="D5">
        <v>0</v>
      </c>
      <c r="E5">
        <v>0</v>
      </c>
      <c r="F5">
        <v>0</v>
      </c>
      <c r="G5">
        <v>0</v>
      </c>
      <c r="H5">
        <v>-0.33333000000000002</v>
      </c>
      <c r="I5">
        <v>0</v>
      </c>
      <c r="J5">
        <v>0.33333000000000002</v>
      </c>
      <c r="K5">
        <v>0</v>
      </c>
      <c r="L5">
        <v>0</v>
      </c>
      <c r="M5">
        <v>0</v>
      </c>
      <c r="N5">
        <v>0</v>
      </c>
      <c r="O5">
        <v>-0.33333000000000002</v>
      </c>
      <c r="P5">
        <v>0</v>
      </c>
      <c r="Q5">
        <v>0.33333000000000002</v>
      </c>
      <c r="R5">
        <v>0</v>
      </c>
      <c r="S5">
        <v>0</v>
      </c>
      <c r="T5">
        <v>0</v>
      </c>
      <c r="U5">
        <v>0</v>
      </c>
    </row>
    <row r="6" spans="1:21">
      <c r="A6">
        <v>-0.33333000000000002</v>
      </c>
      <c r="B6">
        <v>0</v>
      </c>
      <c r="C6">
        <v>0</v>
      </c>
      <c r="D6">
        <v>0.33333000000000002</v>
      </c>
      <c r="E6">
        <v>0</v>
      </c>
      <c r="F6">
        <v>0</v>
      </c>
      <c r="G6">
        <v>0</v>
      </c>
      <c r="H6">
        <v>-0.33333000000000002</v>
      </c>
      <c r="I6">
        <v>0</v>
      </c>
      <c r="J6">
        <v>0</v>
      </c>
      <c r="K6">
        <v>0.33333000000000002</v>
      </c>
      <c r="L6">
        <v>0</v>
      </c>
      <c r="M6">
        <v>0</v>
      </c>
      <c r="N6">
        <v>0</v>
      </c>
      <c r="O6">
        <v>-0.33333000000000002</v>
      </c>
      <c r="P6">
        <v>0</v>
      </c>
      <c r="Q6">
        <v>0</v>
      </c>
      <c r="R6">
        <v>0.33333000000000002</v>
      </c>
      <c r="S6">
        <v>0</v>
      </c>
      <c r="T6">
        <v>0</v>
      </c>
      <c r="U6">
        <v>0</v>
      </c>
    </row>
    <row r="7" spans="1:21">
      <c r="A7">
        <v>-0.33333000000000002</v>
      </c>
      <c r="B7">
        <v>0</v>
      </c>
      <c r="C7">
        <v>0</v>
      </c>
      <c r="D7">
        <v>0</v>
      </c>
      <c r="E7">
        <v>0.33333000000000002</v>
      </c>
      <c r="F7">
        <v>0</v>
      </c>
      <c r="G7">
        <v>0</v>
      </c>
      <c r="H7">
        <v>-0.33333000000000002</v>
      </c>
      <c r="I7">
        <v>0</v>
      </c>
      <c r="J7">
        <v>0</v>
      </c>
      <c r="K7">
        <v>0</v>
      </c>
      <c r="L7">
        <v>0.33333000000000002</v>
      </c>
      <c r="M7">
        <v>0</v>
      </c>
      <c r="N7">
        <v>0</v>
      </c>
      <c r="O7">
        <v>-0.33333000000000002</v>
      </c>
      <c r="P7">
        <v>0</v>
      </c>
      <c r="Q7">
        <v>0</v>
      </c>
      <c r="R7">
        <v>0</v>
      </c>
      <c r="S7">
        <v>0.33333000000000002</v>
      </c>
      <c r="T7">
        <v>0</v>
      </c>
      <c r="U7">
        <v>0</v>
      </c>
    </row>
    <row r="8" spans="1:21">
      <c r="A8">
        <v>-0.33333000000000002</v>
      </c>
      <c r="B8">
        <v>0</v>
      </c>
      <c r="C8">
        <v>0</v>
      </c>
      <c r="D8">
        <v>0</v>
      </c>
      <c r="E8">
        <v>0</v>
      </c>
      <c r="F8">
        <v>0.33333000000000002</v>
      </c>
      <c r="G8">
        <v>0</v>
      </c>
      <c r="H8">
        <v>-0.33333000000000002</v>
      </c>
      <c r="I8">
        <v>0</v>
      </c>
      <c r="J8">
        <v>0</v>
      </c>
      <c r="K8">
        <v>0</v>
      </c>
      <c r="L8">
        <v>0</v>
      </c>
      <c r="M8">
        <v>0.33333000000000002</v>
      </c>
      <c r="N8">
        <v>0</v>
      </c>
      <c r="O8">
        <v>-0.33333000000000002</v>
      </c>
      <c r="P8">
        <v>0</v>
      </c>
      <c r="Q8">
        <v>0</v>
      </c>
      <c r="R8">
        <v>0</v>
      </c>
      <c r="S8">
        <v>0</v>
      </c>
      <c r="T8">
        <v>0.33333000000000002</v>
      </c>
      <c r="U8">
        <v>0</v>
      </c>
    </row>
    <row r="9" spans="1:21">
      <c r="A9">
        <v>-0.33333000000000002</v>
      </c>
      <c r="B9">
        <v>0</v>
      </c>
      <c r="C9">
        <v>0</v>
      </c>
      <c r="D9">
        <v>0</v>
      </c>
      <c r="E9">
        <v>0</v>
      </c>
      <c r="F9">
        <v>0</v>
      </c>
      <c r="G9">
        <v>0.33333000000000002</v>
      </c>
      <c r="H9">
        <v>-0.33333000000000002</v>
      </c>
      <c r="I9">
        <v>0</v>
      </c>
      <c r="J9">
        <v>0</v>
      </c>
      <c r="K9">
        <v>0</v>
      </c>
      <c r="L9">
        <v>0</v>
      </c>
      <c r="M9">
        <v>0</v>
      </c>
      <c r="N9">
        <v>0.33333000000000002</v>
      </c>
      <c r="O9">
        <v>-0.33333000000000002</v>
      </c>
      <c r="P9">
        <v>0</v>
      </c>
      <c r="Q9">
        <v>0</v>
      </c>
      <c r="R9">
        <v>0</v>
      </c>
      <c r="S9">
        <v>0</v>
      </c>
      <c r="T9">
        <v>0</v>
      </c>
      <c r="U9">
        <v>0.33333000000000002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76"/>
  <sheetViews>
    <sheetView zoomScale="125" zoomScaleNormal="125" zoomScalePageLayoutView="125" workbookViewId="0">
      <selection activeCell="F3" sqref="F3"/>
    </sheetView>
  </sheetViews>
  <sheetFormatPr baseColWidth="10" defaultColWidth="8.796875" defaultRowHeight="14"/>
  <cols>
    <col min="1" max="1" width="16.3984375" bestFit="1" customWidth="1"/>
  </cols>
  <sheetData>
    <row r="1" spans="1:2">
      <c r="A1" s="161">
        <v>44208</v>
      </c>
      <c r="B1" t="s">
        <v>269</v>
      </c>
    </row>
    <row r="2" spans="1:2">
      <c r="B2" t="s">
        <v>270</v>
      </c>
    </row>
    <row r="4" spans="1:2">
      <c r="A4" s="161">
        <v>44208</v>
      </c>
      <c r="B4" t="s">
        <v>266</v>
      </c>
    </row>
    <row r="5" spans="1:2">
      <c r="B5" t="s">
        <v>267</v>
      </c>
    </row>
    <row r="6" spans="1:2">
      <c r="B6" t="s">
        <v>268</v>
      </c>
    </row>
    <row r="8" spans="1:2">
      <c r="A8" s="161">
        <v>44182</v>
      </c>
      <c r="B8" t="s">
        <v>263</v>
      </c>
    </row>
    <row r="9" spans="1:2">
      <c r="B9" t="s">
        <v>264</v>
      </c>
    </row>
    <row r="10" spans="1:2">
      <c r="B10" s="370" t="s">
        <v>265</v>
      </c>
    </row>
    <row r="12" spans="1:2">
      <c r="A12" s="161">
        <v>44111</v>
      </c>
      <c r="B12" t="s">
        <v>261</v>
      </c>
    </row>
    <row r="13" spans="1:2">
      <c r="B13" s="364" t="s">
        <v>262</v>
      </c>
    </row>
    <row r="15" spans="1:2">
      <c r="A15" s="161">
        <v>44111</v>
      </c>
      <c r="B15" t="s">
        <v>259</v>
      </c>
    </row>
    <row r="16" spans="1:2">
      <c r="B16" t="s">
        <v>260</v>
      </c>
    </row>
    <row r="18" spans="1:2">
      <c r="A18" s="161">
        <v>44106</v>
      </c>
      <c r="B18" t="s">
        <v>256</v>
      </c>
    </row>
    <row r="19" spans="1:2">
      <c r="B19" t="s">
        <v>258</v>
      </c>
    </row>
    <row r="20" spans="1:2">
      <c r="B20" t="s">
        <v>257</v>
      </c>
    </row>
    <row r="22" spans="1:2">
      <c r="A22" s="161">
        <v>43965</v>
      </c>
      <c r="B22" t="s">
        <v>247</v>
      </c>
    </row>
    <row r="23" spans="1:2">
      <c r="A23" s="161"/>
      <c r="B23" t="s">
        <v>250</v>
      </c>
    </row>
    <row r="24" spans="1:2">
      <c r="B24" t="s">
        <v>251</v>
      </c>
    </row>
    <row r="25" spans="1:2">
      <c r="B25" t="s">
        <v>252</v>
      </c>
    </row>
    <row r="26" spans="1:2">
      <c r="B26" t="s">
        <v>249</v>
      </c>
    </row>
    <row r="28" spans="1:2">
      <c r="A28" s="161">
        <v>42863</v>
      </c>
      <c r="B28" t="s">
        <v>182</v>
      </c>
    </row>
    <row r="29" spans="1:2">
      <c r="B29" t="s">
        <v>183</v>
      </c>
    </row>
    <row r="31" spans="1:2">
      <c r="A31" s="161">
        <v>42844</v>
      </c>
      <c r="B31" t="s">
        <v>162</v>
      </c>
    </row>
    <row r="32" spans="1:2">
      <c r="B32" t="s">
        <v>164</v>
      </c>
    </row>
    <row r="34" spans="1:2">
      <c r="A34" s="161">
        <v>42836</v>
      </c>
      <c r="B34" t="s">
        <v>161</v>
      </c>
    </row>
    <row r="35" spans="1:2">
      <c r="B35" t="s">
        <v>163</v>
      </c>
    </row>
    <row r="37" spans="1:2">
      <c r="A37" s="161">
        <v>42629</v>
      </c>
      <c r="B37" t="s">
        <v>139</v>
      </c>
    </row>
    <row r="38" spans="1:2">
      <c r="B38" t="s">
        <v>140</v>
      </c>
    </row>
    <row r="40" spans="1:2">
      <c r="A40" s="161">
        <v>42627</v>
      </c>
      <c r="B40" t="s">
        <v>136</v>
      </c>
    </row>
    <row r="41" spans="1:2">
      <c r="B41" t="s">
        <v>137</v>
      </c>
    </row>
    <row r="42" spans="1:2">
      <c r="B42" t="s">
        <v>138</v>
      </c>
    </row>
    <row r="43" spans="1:2">
      <c r="A43" s="161">
        <v>42572</v>
      </c>
      <c r="B43" t="s">
        <v>126</v>
      </c>
    </row>
    <row r="44" spans="1:2">
      <c r="B44" t="s">
        <v>127</v>
      </c>
    </row>
    <row r="46" spans="1:2">
      <c r="A46" s="161">
        <v>42402</v>
      </c>
      <c r="B46" t="s">
        <v>122</v>
      </c>
    </row>
    <row r="47" spans="1:2">
      <c r="B47" t="s">
        <v>123</v>
      </c>
    </row>
    <row r="49" spans="1:2">
      <c r="A49" s="161">
        <v>42325</v>
      </c>
      <c r="B49" t="s">
        <v>97</v>
      </c>
    </row>
    <row r="50" spans="1:2">
      <c r="B50" t="s">
        <v>98</v>
      </c>
    </row>
    <row r="51" spans="1:2">
      <c r="B51" t="s">
        <v>99</v>
      </c>
    </row>
    <row r="53" spans="1:2">
      <c r="A53" s="161">
        <v>41969</v>
      </c>
      <c r="B53" t="s">
        <v>81</v>
      </c>
    </row>
    <row r="54" spans="1:2">
      <c r="B54" t="s">
        <v>82</v>
      </c>
    </row>
    <row r="56" spans="1:2">
      <c r="A56" s="161">
        <v>41960</v>
      </c>
      <c r="B56" t="s">
        <v>78</v>
      </c>
    </row>
    <row r="57" spans="1:2">
      <c r="B57" t="s">
        <v>79</v>
      </c>
    </row>
    <row r="58" spans="1:2">
      <c r="B58" t="s">
        <v>80</v>
      </c>
    </row>
    <row r="60" spans="1:2">
      <c r="A60" s="174">
        <v>41584</v>
      </c>
      <c r="B60" t="s">
        <v>75</v>
      </c>
    </row>
    <row r="61" spans="1:2">
      <c r="A61" s="174"/>
      <c r="B61" t="s">
        <v>76</v>
      </c>
    </row>
    <row r="62" spans="1:2">
      <c r="A62" s="174"/>
      <c r="B62" t="s">
        <v>77</v>
      </c>
    </row>
    <row r="64" spans="1:2">
      <c r="A64" t="s">
        <v>73</v>
      </c>
      <c r="B64" t="s">
        <v>72</v>
      </c>
    </row>
    <row r="65" spans="1:2">
      <c r="B65" t="s">
        <v>74</v>
      </c>
    </row>
    <row r="67" spans="1:2">
      <c r="A67" s="161">
        <v>41536</v>
      </c>
      <c r="B67" t="s">
        <v>70</v>
      </c>
    </row>
    <row r="68" spans="1:2">
      <c r="B68" t="s">
        <v>71</v>
      </c>
    </row>
    <row r="70" spans="1:2">
      <c r="A70" s="161">
        <v>41226</v>
      </c>
      <c r="B70" t="s">
        <v>65</v>
      </c>
    </row>
    <row r="71" spans="1:2">
      <c r="B71" t="s">
        <v>66</v>
      </c>
    </row>
    <row r="73" spans="1:2">
      <c r="A73" s="161">
        <v>41152</v>
      </c>
      <c r="B73" t="s">
        <v>61</v>
      </c>
    </row>
    <row r="74" spans="1:2">
      <c r="B74" t="s">
        <v>62</v>
      </c>
    </row>
    <row r="76" spans="1:2">
      <c r="A76" s="161">
        <v>41149</v>
      </c>
      <c r="B76" t="s">
        <v>60</v>
      </c>
    </row>
  </sheetData>
  <phoneticPr fontId="2"/>
  <pageMargins left="0.7" right="0.7" top="0.75" bottom="0.75" header="0.3" footer="0.3"/>
  <pageSetup paperSize="9" orientation="portrait"/>
  <headerFooter>
    <oddHeader>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5:N31"/>
  <sheetViews>
    <sheetView workbookViewId="0">
      <selection activeCell="M25" sqref="M25"/>
    </sheetView>
  </sheetViews>
  <sheetFormatPr baseColWidth="10" defaultColWidth="8.796875" defaultRowHeight="14"/>
  <cols>
    <col min="10" max="10" width="5.19921875" customWidth="1"/>
  </cols>
  <sheetData>
    <row r="5" spans="1:14" ht="20">
      <c r="A5" s="3" t="s">
        <v>46</v>
      </c>
    </row>
    <row r="6" spans="1:14" ht="17">
      <c r="B6" s="3"/>
    </row>
    <row r="7" spans="1:14" ht="17">
      <c r="A7" s="15" t="s">
        <v>31</v>
      </c>
      <c r="B7" s="3"/>
    </row>
    <row r="8" spans="1:14" ht="17">
      <c r="A8" s="15" t="s">
        <v>30</v>
      </c>
      <c r="B8" s="3"/>
    </row>
    <row r="9" spans="1:14" s="5" customFormat="1">
      <c r="A9" s="4"/>
      <c r="B9" s="2"/>
      <c r="K9" s="17" t="s">
        <v>42</v>
      </c>
    </row>
    <row r="10" spans="1:14" s="5" customFormat="1">
      <c r="A10" s="16" t="s">
        <v>3</v>
      </c>
      <c r="B10" s="17"/>
      <c r="C10" s="483" t="s">
        <v>27</v>
      </c>
      <c r="D10" s="484"/>
      <c r="E10" s="484"/>
      <c r="F10" s="485"/>
      <c r="G10" s="483" t="s">
        <v>29</v>
      </c>
      <c r="H10" s="484"/>
      <c r="I10" s="485"/>
      <c r="K10" s="17" t="s">
        <v>43</v>
      </c>
    </row>
    <row r="11" spans="1:14" s="1" customFormat="1">
      <c r="A11" s="6"/>
      <c r="B11" s="31"/>
      <c r="C11" s="12" t="s">
        <v>0</v>
      </c>
      <c r="D11" s="13" t="s">
        <v>1</v>
      </c>
      <c r="E11" s="13" t="s">
        <v>2</v>
      </c>
      <c r="F11" s="14" t="s">
        <v>35</v>
      </c>
      <c r="G11" s="13" t="s">
        <v>36</v>
      </c>
      <c r="H11" s="13" t="s">
        <v>37</v>
      </c>
      <c r="I11" s="14" t="s">
        <v>38</v>
      </c>
      <c r="K11" s="17" t="s">
        <v>44</v>
      </c>
    </row>
    <row r="12" spans="1:14" s="5" customFormat="1">
      <c r="A12" s="36"/>
      <c r="B12" s="32" t="s">
        <v>39</v>
      </c>
      <c r="C12" s="18"/>
      <c r="D12" s="19"/>
      <c r="E12" s="19"/>
      <c r="F12" s="20"/>
      <c r="G12" s="19" t="e">
        <f>C12/F12</f>
        <v>#DIV/0!</v>
      </c>
      <c r="H12" s="19" t="e">
        <f>D12/F12</f>
        <v>#DIV/0!</v>
      </c>
      <c r="I12" s="20" t="e">
        <f>E12/F12</f>
        <v>#DIV/0!</v>
      </c>
      <c r="K12" s="17" t="s">
        <v>45</v>
      </c>
    </row>
    <row r="13" spans="1:14" s="5" customFormat="1">
      <c r="A13" s="36"/>
      <c r="B13" s="33" t="s">
        <v>40</v>
      </c>
      <c r="C13" s="21"/>
      <c r="D13" s="22"/>
      <c r="E13" s="22"/>
      <c r="F13" s="23"/>
      <c r="G13" s="22" t="e">
        <f>C13/F13</f>
        <v>#DIV/0!</v>
      </c>
      <c r="H13" s="22" t="e">
        <f>D13/F13</f>
        <v>#DIV/0!</v>
      </c>
      <c r="I13" s="23" t="e">
        <f>E13/F13</f>
        <v>#DIV/0!</v>
      </c>
    </row>
    <row r="14" spans="1:14" s="5" customFormat="1" ht="15" thickBot="1">
      <c r="A14" s="36"/>
      <c r="B14" s="34" t="s">
        <v>41</v>
      </c>
      <c r="C14" s="24"/>
      <c r="D14" s="25"/>
      <c r="E14" s="25"/>
      <c r="F14" s="26"/>
      <c r="G14" s="25" t="e">
        <f>C14/F14</f>
        <v>#DIV/0!</v>
      </c>
      <c r="H14" s="25" t="e">
        <f>D14/F14</f>
        <v>#DIV/0!</v>
      </c>
      <c r="I14" s="26" t="e">
        <f>E14/F14</f>
        <v>#DIV/0!</v>
      </c>
      <c r="K14" s="17"/>
      <c r="L14" s="9" t="s">
        <v>47</v>
      </c>
      <c r="M14" s="10" t="s">
        <v>48</v>
      </c>
      <c r="N14" s="11" t="s">
        <v>49</v>
      </c>
    </row>
    <row r="15" spans="1:14" s="5" customFormat="1" ht="15" thickTop="1">
      <c r="A15" s="36"/>
      <c r="B15" s="27"/>
      <c r="C15" s="17"/>
      <c r="D15" s="17"/>
      <c r="E15" s="17"/>
      <c r="F15" s="27" t="s">
        <v>28</v>
      </c>
      <c r="G15" s="28" t="e">
        <f>AVERAGE(G12:G14)</f>
        <v>#DIV/0!</v>
      </c>
      <c r="H15" s="29" t="e">
        <f>AVERAGE(H12:H14)</f>
        <v>#DIV/0!</v>
      </c>
      <c r="I15" s="30" t="e">
        <f>AVERAGE(I12:I14)</f>
        <v>#DIV/0!</v>
      </c>
      <c r="K15" s="37" t="s">
        <v>50</v>
      </c>
      <c r="L15" s="40" t="e">
        <f>G15</f>
        <v>#DIV/0!</v>
      </c>
      <c r="M15" s="41" t="e">
        <f>H15</f>
        <v>#DIV/0!</v>
      </c>
      <c r="N15" s="42" t="e">
        <f>I15</f>
        <v>#DIV/0!</v>
      </c>
    </row>
    <row r="16" spans="1:14" s="5" customFormat="1">
      <c r="A16" s="36"/>
      <c r="B16" s="35"/>
      <c r="C16" s="17"/>
      <c r="D16" s="17"/>
      <c r="E16" s="17"/>
      <c r="F16" s="17"/>
      <c r="G16" s="17"/>
      <c r="H16" s="17"/>
      <c r="I16" s="17"/>
      <c r="K16" s="38" t="s">
        <v>51</v>
      </c>
      <c r="L16" s="43" t="e">
        <f>G21</f>
        <v>#DIV/0!</v>
      </c>
      <c r="M16" s="44" t="e">
        <f>H21</f>
        <v>#DIV/0!</v>
      </c>
      <c r="N16" s="45" t="e">
        <f>I21</f>
        <v>#DIV/0!</v>
      </c>
    </row>
    <row r="17" spans="1:14" s="5" customFormat="1" ht="15" thickBot="1">
      <c r="A17" s="7" t="s">
        <v>4</v>
      </c>
      <c r="B17" s="17"/>
      <c r="C17" s="9" t="s">
        <v>0</v>
      </c>
      <c r="D17" s="10" t="s">
        <v>1</v>
      </c>
      <c r="E17" s="10" t="s">
        <v>2</v>
      </c>
      <c r="F17" s="11" t="s">
        <v>23</v>
      </c>
      <c r="G17" s="10" t="s">
        <v>24</v>
      </c>
      <c r="H17" s="10" t="s">
        <v>25</v>
      </c>
      <c r="I17" s="10" t="s">
        <v>26</v>
      </c>
      <c r="K17" s="39" t="s">
        <v>52</v>
      </c>
      <c r="L17" s="46" t="e">
        <f>G27</f>
        <v>#DIV/0!</v>
      </c>
      <c r="M17" s="47" t="e">
        <f>H27</f>
        <v>#DIV/0!</v>
      </c>
      <c r="N17" s="48" t="e">
        <f>I27</f>
        <v>#DIV/0!</v>
      </c>
    </row>
    <row r="18" spans="1:14" s="5" customFormat="1" ht="15" thickTop="1">
      <c r="A18" s="36"/>
      <c r="B18" s="32" t="s">
        <v>32</v>
      </c>
      <c r="C18" s="18"/>
      <c r="D18" s="19"/>
      <c r="E18" s="19"/>
      <c r="F18" s="20"/>
      <c r="G18" s="19" t="e">
        <f>C18/F18</f>
        <v>#DIV/0!</v>
      </c>
      <c r="H18" s="19" t="e">
        <f>D18/F18</f>
        <v>#DIV/0!</v>
      </c>
      <c r="I18" s="20" t="e">
        <f>E18/F18</f>
        <v>#DIV/0!</v>
      </c>
      <c r="L18" s="49" t="s">
        <v>54</v>
      </c>
    </row>
    <row r="19" spans="1:14" s="5" customFormat="1">
      <c r="A19" s="36"/>
      <c r="B19" s="33" t="s">
        <v>33</v>
      </c>
      <c r="C19" s="21"/>
      <c r="D19" s="22"/>
      <c r="E19" s="22"/>
      <c r="F19" s="23"/>
      <c r="G19" s="22" t="e">
        <f>C19/F19</f>
        <v>#DIV/0!</v>
      </c>
      <c r="H19" s="22" t="e">
        <f>D19/F19</f>
        <v>#DIV/0!</v>
      </c>
      <c r="I19" s="23" t="e">
        <f>E19/F19</f>
        <v>#DIV/0!</v>
      </c>
      <c r="L19" s="49" t="s">
        <v>53</v>
      </c>
    </row>
    <row r="20" spans="1:14" s="5" customFormat="1">
      <c r="A20" s="36"/>
      <c r="B20" s="34" t="s">
        <v>34</v>
      </c>
      <c r="C20" s="24"/>
      <c r="D20" s="25"/>
      <c r="E20" s="25"/>
      <c r="F20" s="26"/>
      <c r="G20" s="25" t="e">
        <f>C20/F20</f>
        <v>#DIV/0!</v>
      </c>
      <c r="H20" s="25" t="e">
        <f>D20/F20</f>
        <v>#DIV/0!</v>
      </c>
      <c r="I20" s="26" t="e">
        <f>E20/F20</f>
        <v>#DIV/0!</v>
      </c>
    </row>
    <row r="21" spans="1:14" s="5" customFormat="1">
      <c r="A21" s="36"/>
      <c r="B21" s="27"/>
      <c r="C21" s="17"/>
      <c r="D21" s="17"/>
      <c r="E21" s="17"/>
      <c r="F21" s="27" t="s">
        <v>28</v>
      </c>
      <c r="G21" s="24" t="e">
        <f>AVERAGE(G18:G20)</f>
        <v>#DIV/0!</v>
      </c>
      <c r="H21" s="25" t="e">
        <f>AVERAGE(H18:H20)</f>
        <v>#DIV/0!</v>
      </c>
      <c r="I21" s="26" t="e">
        <f>AVERAGE(I18:I20)</f>
        <v>#DIV/0!</v>
      </c>
    </row>
    <row r="22" spans="1:14" s="5" customFormat="1">
      <c r="A22" s="36"/>
      <c r="B22" s="27"/>
      <c r="C22" s="17"/>
      <c r="D22" s="17"/>
      <c r="E22" s="17"/>
      <c r="F22" s="17"/>
      <c r="G22" s="17"/>
      <c r="H22" s="17"/>
      <c r="I22" s="17"/>
    </row>
    <row r="23" spans="1:14" s="5" customFormat="1">
      <c r="A23" s="8" t="s">
        <v>5</v>
      </c>
      <c r="B23" s="17"/>
      <c r="C23" s="9" t="s">
        <v>0</v>
      </c>
      <c r="D23" s="10" t="s">
        <v>1</v>
      </c>
      <c r="E23" s="10" t="s">
        <v>2</v>
      </c>
      <c r="F23" s="11" t="s">
        <v>23</v>
      </c>
      <c r="G23" s="10" t="s">
        <v>24</v>
      </c>
      <c r="H23" s="10" t="s">
        <v>25</v>
      </c>
      <c r="I23" s="10" t="s">
        <v>26</v>
      </c>
    </row>
    <row r="24" spans="1:14" s="5" customFormat="1">
      <c r="A24" s="17"/>
      <c r="B24" s="32" t="s">
        <v>32</v>
      </c>
      <c r="C24" s="18"/>
      <c r="D24" s="19"/>
      <c r="E24" s="19"/>
      <c r="F24" s="20"/>
      <c r="G24" s="19" t="e">
        <f>C24/F24</f>
        <v>#DIV/0!</v>
      </c>
      <c r="H24" s="19" t="e">
        <f>D24/F24</f>
        <v>#DIV/0!</v>
      </c>
      <c r="I24" s="20" t="e">
        <f>E24/F24</f>
        <v>#DIV/0!</v>
      </c>
    </row>
    <row r="25" spans="1:14" s="5" customFormat="1">
      <c r="A25" s="17"/>
      <c r="B25" s="33" t="s">
        <v>33</v>
      </c>
      <c r="C25" s="21"/>
      <c r="D25" s="22"/>
      <c r="E25" s="22"/>
      <c r="F25" s="23"/>
      <c r="G25" s="22" t="e">
        <f>C25/F25</f>
        <v>#DIV/0!</v>
      </c>
      <c r="H25" s="22" t="e">
        <f>D25/F25</f>
        <v>#DIV/0!</v>
      </c>
      <c r="I25" s="23" t="e">
        <f>E25/F25</f>
        <v>#DIV/0!</v>
      </c>
    </row>
    <row r="26" spans="1:14">
      <c r="A26" s="17"/>
      <c r="B26" s="34" t="s">
        <v>34</v>
      </c>
      <c r="C26" s="24"/>
      <c r="D26" s="25"/>
      <c r="E26" s="25"/>
      <c r="F26" s="26"/>
      <c r="G26" s="25" t="e">
        <f>C26/F26</f>
        <v>#DIV/0!</v>
      </c>
      <c r="H26" s="25" t="e">
        <f>D26/F26</f>
        <v>#DIV/0!</v>
      </c>
      <c r="I26" s="26" t="e">
        <f>E26/F26</f>
        <v>#DIV/0!</v>
      </c>
    </row>
    <row r="27" spans="1:14">
      <c r="A27" s="17"/>
      <c r="B27" s="27"/>
      <c r="C27" s="17"/>
      <c r="D27" s="17"/>
      <c r="E27" s="17"/>
      <c r="F27" s="27" t="s">
        <v>28</v>
      </c>
      <c r="G27" s="24" t="e">
        <f>AVERAGE(G24:G26)</f>
        <v>#DIV/0!</v>
      </c>
      <c r="H27" s="25" t="e">
        <f>AVERAGE(H24:H26)</f>
        <v>#DIV/0!</v>
      </c>
      <c r="I27" s="26" t="e">
        <f>AVERAGE(I24:I26)</f>
        <v>#DIV/0!</v>
      </c>
    </row>
    <row r="29" spans="1:14" ht="15">
      <c r="A29" s="50" t="s">
        <v>55</v>
      </c>
    </row>
    <row r="30" spans="1:14" ht="15">
      <c r="A30" s="15"/>
    </row>
    <row r="31" spans="1:14" ht="15">
      <c r="A31" s="50" t="s">
        <v>56</v>
      </c>
    </row>
  </sheetData>
  <mergeCells count="2">
    <mergeCell ref="C10:F10"/>
    <mergeCell ref="G10:I10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portrait"/>
  <headerFooter alignWithMargins="0">
    <oddHeader>&amp;F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E71"/>
  <sheetViews>
    <sheetView workbookViewId="0">
      <selection activeCell="C6" sqref="C6"/>
    </sheetView>
  </sheetViews>
  <sheetFormatPr baseColWidth="10" defaultColWidth="8.796875" defaultRowHeight="14"/>
  <cols>
    <col min="1" max="1" width="8.796875" style="31"/>
    <col min="2" max="21" width="8.796875" style="17"/>
    <col min="22" max="22" width="9.19921875" style="17" bestFit="1" customWidth="1"/>
    <col min="23" max="40" width="8.796875" style="17"/>
    <col min="41" max="41" width="9.19921875" style="17" bestFit="1" customWidth="1"/>
    <col min="42" max="59" width="8.796875" style="17"/>
    <col min="60" max="60" width="9.19921875" style="17" bestFit="1" customWidth="1"/>
    <col min="61" max="78" width="8.796875" style="17"/>
    <col min="79" max="79" width="9.19921875" style="17" bestFit="1" customWidth="1"/>
    <col min="80" max="97" width="8.796875" style="17"/>
    <col min="98" max="98" width="9.19921875" style="17" bestFit="1" customWidth="1"/>
    <col min="99" max="16384" width="8.796875" style="17"/>
  </cols>
  <sheetData>
    <row r="1" spans="1:109" ht="16">
      <c r="A1" s="51" t="s">
        <v>57</v>
      </c>
      <c r="T1" s="51" t="s">
        <v>57</v>
      </c>
      <c r="AM1" s="51" t="s">
        <v>57</v>
      </c>
      <c r="BF1" s="51" t="s">
        <v>57</v>
      </c>
      <c r="BY1" s="51" t="s">
        <v>57</v>
      </c>
      <c r="CR1" s="51" t="s">
        <v>57</v>
      </c>
    </row>
    <row r="2" spans="1:109" s="35" customFormat="1">
      <c r="A2" s="87" t="s">
        <v>14</v>
      </c>
      <c r="B2" s="6"/>
      <c r="C2" s="88">
        <v>1</v>
      </c>
      <c r="D2" s="88">
        <v>2</v>
      </c>
      <c r="E2" s="88">
        <v>3</v>
      </c>
      <c r="F2" s="88">
        <v>4</v>
      </c>
      <c r="G2" s="88">
        <v>5</v>
      </c>
      <c r="H2" s="88">
        <v>6</v>
      </c>
      <c r="I2" s="88">
        <v>7</v>
      </c>
      <c r="J2" s="88">
        <v>8</v>
      </c>
      <c r="K2" s="88">
        <v>9</v>
      </c>
      <c r="L2" s="88">
        <v>10</v>
      </c>
      <c r="M2" s="88">
        <v>11</v>
      </c>
      <c r="N2" s="88">
        <v>12</v>
      </c>
      <c r="T2" s="87" t="s">
        <v>14</v>
      </c>
      <c r="U2" s="6"/>
      <c r="V2" s="88">
        <v>1</v>
      </c>
      <c r="W2" s="88">
        <v>2</v>
      </c>
      <c r="X2" s="88">
        <v>3</v>
      </c>
      <c r="Y2" s="88">
        <v>4</v>
      </c>
      <c r="Z2" s="88">
        <v>5</v>
      </c>
      <c r="AA2" s="88">
        <v>6</v>
      </c>
      <c r="AB2" s="88">
        <v>7</v>
      </c>
      <c r="AC2" s="88">
        <v>8</v>
      </c>
      <c r="AD2" s="88">
        <v>9</v>
      </c>
      <c r="AE2" s="88">
        <v>10</v>
      </c>
      <c r="AF2" s="88">
        <v>11</v>
      </c>
      <c r="AG2" s="88">
        <v>12</v>
      </c>
      <c r="AM2" s="87" t="s">
        <v>14</v>
      </c>
      <c r="AN2" s="6"/>
      <c r="AO2" s="88">
        <v>1</v>
      </c>
      <c r="AP2" s="88">
        <v>2</v>
      </c>
      <c r="AQ2" s="88">
        <v>3</v>
      </c>
      <c r="AR2" s="88">
        <v>4</v>
      </c>
      <c r="AS2" s="88">
        <v>5</v>
      </c>
      <c r="AT2" s="88">
        <v>6</v>
      </c>
      <c r="AU2" s="88">
        <v>7</v>
      </c>
      <c r="AV2" s="88">
        <v>8</v>
      </c>
      <c r="AW2" s="88">
        <v>9</v>
      </c>
      <c r="AX2" s="88">
        <v>10</v>
      </c>
      <c r="AY2" s="88">
        <v>11</v>
      </c>
      <c r="AZ2" s="88">
        <v>12</v>
      </c>
      <c r="BF2" s="87" t="s">
        <v>14</v>
      </c>
      <c r="BG2" s="6"/>
      <c r="BH2" s="88">
        <v>1</v>
      </c>
      <c r="BI2" s="88">
        <v>2</v>
      </c>
      <c r="BJ2" s="88">
        <v>3</v>
      </c>
      <c r="BK2" s="88">
        <v>4</v>
      </c>
      <c r="BL2" s="88">
        <v>5</v>
      </c>
      <c r="BM2" s="88">
        <v>6</v>
      </c>
      <c r="BN2" s="88">
        <v>7</v>
      </c>
      <c r="BO2" s="88">
        <v>8</v>
      </c>
      <c r="BP2" s="88">
        <v>9</v>
      </c>
      <c r="BQ2" s="88">
        <v>10</v>
      </c>
      <c r="BR2" s="88">
        <v>11</v>
      </c>
      <c r="BS2" s="88">
        <v>12</v>
      </c>
      <c r="BY2" s="87" t="s">
        <v>14</v>
      </c>
      <c r="BZ2" s="6"/>
      <c r="CA2" s="88">
        <v>1</v>
      </c>
      <c r="CB2" s="88">
        <v>2</v>
      </c>
      <c r="CC2" s="88">
        <v>3</v>
      </c>
      <c r="CD2" s="88">
        <v>4</v>
      </c>
      <c r="CE2" s="88">
        <v>5</v>
      </c>
      <c r="CF2" s="88">
        <v>6</v>
      </c>
      <c r="CG2" s="88">
        <v>7</v>
      </c>
      <c r="CH2" s="88">
        <v>8</v>
      </c>
      <c r="CI2" s="88">
        <v>9</v>
      </c>
      <c r="CJ2" s="88">
        <v>10</v>
      </c>
      <c r="CK2" s="88">
        <v>11</v>
      </c>
      <c r="CL2" s="88">
        <v>12</v>
      </c>
      <c r="CR2" s="87" t="s">
        <v>14</v>
      </c>
      <c r="CS2" s="6"/>
      <c r="CT2" s="88">
        <v>1</v>
      </c>
      <c r="CU2" s="88">
        <v>2</v>
      </c>
      <c r="CV2" s="88">
        <v>3</v>
      </c>
      <c r="CW2" s="88">
        <v>4</v>
      </c>
      <c r="CX2" s="88">
        <v>5</v>
      </c>
      <c r="CY2" s="88">
        <v>6</v>
      </c>
      <c r="CZ2" s="88">
        <v>7</v>
      </c>
      <c r="DA2" s="88">
        <v>8</v>
      </c>
      <c r="DB2" s="88">
        <v>9</v>
      </c>
      <c r="DC2" s="88">
        <v>10</v>
      </c>
      <c r="DD2" s="88">
        <v>11</v>
      </c>
      <c r="DE2" s="88">
        <v>12</v>
      </c>
    </row>
    <row r="3" spans="1:109">
      <c r="A3" s="51"/>
      <c r="B3" s="89" t="s">
        <v>0</v>
      </c>
      <c r="C3" s="90">
        <f>DataInput!B10</f>
        <v>0</v>
      </c>
      <c r="D3" s="90">
        <f>DataInput!C10</f>
        <v>0</v>
      </c>
      <c r="E3" s="90">
        <f>DataInput!D10</f>
        <v>0</v>
      </c>
      <c r="F3" s="90">
        <f>DataInput!E10</f>
        <v>0</v>
      </c>
      <c r="G3" s="90">
        <f>DataInput!F10</f>
        <v>0</v>
      </c>
      <c r="H3" s="90">
        <f>DataInput!G10</f>
        <v>0</v>
      </c>
      <c r="I3" s="90">
        <f>DataInput!H10</f>
        <v>0</v>
      </c>
      <c r="J3" s="90">
        <f>DataInput!I10</f>
        <v>0</v>
      </c>
      <c r="K3" s="90">
        <f>DataInput!J10</f>
        <v>0</v>
      </c>
      <c r="L3" s="90">
        <f>DataInput!K10</f>
        <v>0</v>
      </c>
      <c r="M3" s="90">
        <f>DataInput!L10</f>
        <v>0</v>
      </c>
      <c r="N3" s="90">
        <f>DataInput!M10</f>
        <v>0</v>
      </c>
      <c r="T3" s="51"/>
      <c r="U3" s="89" t="s">
        <v>0</v>
      </c>
      <c r="V3" s="90">
        <f>DataInput!U10</f>
        <v>0</v>
      </c>
      <c r="W3" s="90">
        <f>DataInput!V10</f>
        <v>0</v>
      </c>
      <c r="X3" s="90">
        <f>DataInput!W10</f>
        <v>0</v>
      </c>
      <c r="Y3" s="90">
        <f>DataInput!X10</f>
        <v>0</v>
      </c>
      <c r="Z3" s="90">
        <f>DataInput!Y10</f>
        <v>0</v>
      </c>
      <c r="AA3" s="90">
        <f>DataInput!Z10</f>
        <v>0</v>
      </c>
      <c r="AB3" s="90">
        <f>DataInput!AA10</f>
        <v>0</v>
      </c>
      <c r="AC3" s="90">
        <f>DataInput!AB10</f>
        <v>0</v>
      </c>
      <c r="AD3" s="90">
        <f>DataInput!AC10</f>
        <v>0</v>
      </c>
      <c r="AE3" s="90">
        <f>DataInput!AD10</f>
        <v>0</v>
      </c>
      <c r="AF3" s="90">
        <f>DataInput!AE10</f>
        <v>0</v>
      </c>
      <c r="AG3" s="90">
        <f>DataInput!AF10</f>
        <v>0</v>
      </c>
      <c r="AM3" s="51"/>
      <c r="AN3" s="89" t="s">
        <v>0</v>
      </c>
      <c r="AO3" s="90">
        <f>DataInput!AN10</f>
        <v>0</v>
      </c>
      <c r="AP3" s="90">
        <f>DataInput!AO10</f>
        <v>0</v>
      </c>
      <c r="AQ3" s="90">
        <f>DataInput!AP10</f>
        <v>0</v>
      </c>
      <c r="AR3" s="90">
        <f>DataInput!AQ10</f>
        <v>0</v>
      </c>
      <c r="AS3" s="90">
        <f>DataInput!AR10</f>
        <v>0</v>
      </c>
      <c r="AT3" s="90">
        <f>DataInput!AS10</f>
        <v>0</v>
      </c>
      <c r="AU3" s="90">
        <f>DataInput!AT10</f>
        <v>0</v>
      </c>
      <c r="AV3" s="90">
        <f>DataInput!AU10</f>
        <v>0</v>
      </c>
      <c r="AW3" s="90">
        <f>DataInput!AV10</f>
        <v>0</v>
      </c>
      <c r="AX3" s="90">
        <f>DataInput!AW10</f>
        <v>0</v>
      </c>
      <c r="AY3" s="90">
        <f>DataInput!AX10</f>
        <v>0</v>
      </c>
      <c r="AZ3" s="90">
        <f>DataInput!AY10</f>
        <v>0</v>
      </c>
      <c r="BF3" s="51"/>
      <c r="BG3" s="89" t="s">
        <v>0</v>
      </c>
      <c r="BH3" s="90">
        <f>DataInput!BG10</f>
        <v>0</v>
      </c>
      <c r="BI3" s="90">
        <f>DataInput!BH10</f>
        <v>0</v>
      </c>
      <c r="BJ3" s="90">
        <f>DataInput!BI10</f>
        <v>0</v>
      </c>
      <c r="BK3" s="90">
        <f>DataInput!BJ10</f>
        <v>0</v>
      </c>
      <c r="BL3" s="90">
        <f>DataInput!BK10</f>
        <v>0</v>
      </c>
      <c r="BM3" s="90">
        <f>DataInput!BL10</f>
        <v>0</v>
      </c>
      <c r="BN3" s="90">
        <f>DataInput!BM10</f>
        <v>0</v>
      </c>
      <c r="BO3" s="90">
        <f>DataInput!BN10</f>
        <v>0</v>
      </c>
      <c r="BP3" s="90">
        <f>DataInput!BO10</f>
        <v>0</v>
      </c>
      <c r="BQ3" s="90">
        <f>DataInput!BP10</f>
        <v>0</v>
      </c>
      <c r="BR3" s="90">
        <f>DataInput!BQ10</f>
        <v>0</v>
      </c>
      <c r="BS3" s="90">
        <f>DataInput!BR10</f>
        <v>0</v>
      </c>
      <c r="BY3" s="51"/>
      <c r="BZ3" s="89" t="s">
        <v>0</v>
      </c>
      <c r="CA3" s="90">
        <f>DataInput!BZ10</f>
        <v>0</v>
      </c>
      <c r="CB3" s="90">
        <f>DataInput!CA10</f>
        <v>0</v>
      </c>
      <c r="CC3" s="90">
        <f>DataInput!CB10</f>
        <v>0</v>
      </c>
      <c r="CD3" s="90">
        <f>DataInput!CC10</f>
        <v>0</v>
      </c>
      <c r="CE3" s="90">
        <f>DataInput!CD10</f>
        <v>0</v>
      </c>
      <c r="CF3" s="90">
        <f>DataInput!CE10</f>
        <v>0</v>
      </c>
      <c r="CG3" s="90">
        <f>DataInput!CF10</f>
        <v>0</v>
      </c>
      <c r="CH3" s="90">
        <f>DataInput!CG10</f>
        <v>0</v>
      </c>
      <c r="CI3" s="90">
        <f>DataInput!CH10</f>
        <v>0</v>
      </c>
      <c r="CJ3" s="90">
        <f>DataInput!CI10</f>
        <v>0</v>
      </c>
      <c r="CK3" s="90">
        <f>DataInput!CJ10</f>
        <v>0</v>
      </c>
      <c r="CL3" s="90">
        <f>DataInput!CK10</f>
        <v>0</v>
      </c>
      <c r="CR3" s="51"/>
      <c r="CS3" s="89" t="s">
        <v>0</v>
      </c>
      <c r="CT3" s="90">
        <f>DataInput!CS10</f>
        <v>0</v>
      </c>
      <c r="CU3" s="90">
        <f>DataInput!CT10</f>
        <v>0</v>
      </c>
      <c r="CV3" s="90">
        <f>DataInput!CU10</f>
        <v>0</v>
      </c>
      <c r="CW3" s="90">
        <f>DataInput!CV10</f>
        <v>0</v>
      </c>
      <c r="CX3" s="90">
        <f>DataInput!CW10</f>
        <v>0</v>
      </c>
      <c r="CY3" s="90">
        <f>DataInput!CX10</f>
        <v>0</v>
      </c>
      <c r="CZ3" s="90">
        <f>DataInput!CY10</f>
        <v>0</v>
      </c>
      <c r="DA3" s="90">
        <f>DataInput!CZ10</f>
        <v>0</v>
      </c>
      <c r="DB3" s="90">
        <f>DataInput!DA10</f>
        <v>0</v>
      </c>
      <c r="DC3" s="90">
        <f>DataInput!DB10</f>
        <v>0</v>
      </c>
      <c r="DD3" s="90">
        <f>DataInput!DC10</f>
        <v>0</v>
      </c>
      <c r="DE3" s="90">
        <f>DataInput!DD10</f>
        <v>0</v>
      </c>
    </row>
    <row r="4" spans="1:109">
      <c r="A4" s="51"/>
      <c r="B4" s="36" t="s">
        <v>1</v>
      </c>
      <c r="C4" s="84">
        <f>DataInput!B20</f>
        <v>0</v>
      </c>
      <c r="D4" s="84">
        <f>DataInput!C20</f>
        <v>0</v>
      </c>
      <c r="E4" s="84">
        <f>DataInput!D20</f>
        <v>0</v>
      </c>
      <c r="F4" s="84">
        <f>DataInput!E20</f>
        <v>0</v>
      </c>
      <c r="G4" s="84">
        <f>DataInput!F20</f>
        <v>0</v>
      </c>
      <c r="H4" s="84">
        <f>DataInput!G20</f>
        <v>0</v>
      </c>
      <c r="I4" s="84">
        <f>DataInput!H20</f>
        <v>0</v>
      </c>
      <c r="J4" s="84">
        <f>DataInput!I20</f>
        <v>0</v>
      </c>
      <c r="K4" s="84">
        <f>DataInput!J20</f>
        <v>0</v>
      </c>
      <c r="L4" s="84">
        <f>DataInput!K20</f>
        <v>0</v>
      </c>
      <c r="M4" s="84">
        <f>DataInput!L20</f>
        <v>0</v>
      </c>
      <c r="N4" s="84">
        <f>DataInput!M20</f>
        <v>0</v>
      </c>
      <c r="T4" s="51"/>
      <c r="U4" s="216" t="s">
        <v>1</v>
      </c>
      <c r="V4" s="84">
        <f>DataInput!U20</f>
        <v>0</v>
      </c>
      <c r="W4" s="84">
        <f>DataInput!V20</f>
        <v>0</v>
      </c>
      <c r="X4" s="84">
        <f>DataInput!W20</f>
        <v>0</v>
      </c>
      <c r="Y4" s="84">
        <f>DataInput!X20</f>
        <v>0</v>
      </c>
      <c r="Z4" s="84">
        <f>DataInput!Y20</f>
        <v>0</v>
      </c>
      <c r="AA4" s="84">
        <f>DataInput!Z20</f>
        <v>0</v>
      </c>
      <c r="AB4" s="84">
        <f>DataInput!AA20</f>
        <v>0</v>
      </c>
      <c r="AC4" s="84">
        <f>DataInput!AB20</f>
        <v>0</v>
      </c>
      <c r="AD4" s="84">
        <f>DataInput!AC20</f>
        <v>0</v>
      </c>
      <c r="AE4" s="84">
        <f>DataInput!AD20</f>
        <v>0</v>
      </c>
      <c r="AF4" s="84">
        <f>DataInput!AE20</f>
        <v>0</v>
      </c>
      <c r="AG4" s="84">
        <f>DataInput!AF20</f>
        <v>0</v>
      </c>
      <c r="AM4" s="51"/>
      <c r="AN4" s="216" t="s">
        <v>1</v>
      </c>
      <c r="AO4" s="84">
        <f>DataInput!AN20</f>
        <v>0</v>
      </c>
      <c r="AP4" s="84">
        <f>DataInput!AO20</f>
        <v>0</v>
      </c>
      <c r="AQ4" s="84">
        <f>DataInput!AP20</f>
        <v>0</v>
      </c>
      <c r="AR4" s="84">
        <f>DataInput!AQ20</f>
        <v>0</v>
      </c>
      <c r="AS4" s="84">
        <f>DataInput!AR20</f>
        <v>0</v>
      </c>
      <c r="AT4" s="84">
        <f>DataInput!AS20</f>
        <v>0</v>
      </c>
      <c r="AU4" s="84">
        <f>DataInput!AT20</f>
        <v>0</v>
      </c>
      <c r="AV4" s="84">
        <f>DataInput!AU20</f>
        <v>0</v>
      </c>
      <c r="AW4" s="84">
        <f>DataInput!AV20</f>
        <v>0</v>
      </c>
      <c r="AX4" s="84">
        <f>DataInput!AW20</f>
        <v>0</v>
      </c>
      <c r="AY4" s="84">
        <f>DataInput!AX20</f>
        <v>0</v>
      </c>
      <c r="AZ4" s="84">
        <f>DataInput!AY20</f>
        <v>0</v>
      </c>
      <c r="BF4" s="51"/>
      <c r="BG4" s="216" t="s">
        <v>1</v>
      </c>
      <c r="BH4" s="84">
        <f>DataInput!BG20</f>
        <v>0</v>
      </c>
      <c r="BI4" s="84">
        <f>DataInput!BH20</f>
        <v>0</v>
      </c>
      <c r="BJ4" s="84">
        <f>DataInput!BI20</f>
        <v>0</v>
      </c>
      <c r="BK4" s="84">
        <f>DataInput!BJ20</f>
        <v>0</v>
      </c>
      <c r="BL4" s="84">
        <f>DataInput!BK20</f>
        <v>0</v>
      </c>
      <c r="BM4" s="84">
        <f>DataInput!BL20</f>
        <v>0</v>
      </c>
      <c r="BN4" s="84">
        <f>DataInput!BM20</f>
        <v>0</v>
      </c>
      <c r="BO4" s="84">
        <f>DataInput!BN20</f>
        <v>0</v>
      </c>
      <c r="BP4" s="84">
        <f>DataInput!BO20</f>
        <v>0</v>
      </c>
      <c r="BQ4" s="84">
        <f>DataInput!BP20</f>
        <v>0</v>
      </c>
      <c r="BR4" s="84">
        <f>DataInput!BQ20</f>
        <v>0</v>
      </c>
      <c r="BS4" s="84">
        <f>DataInput!BR20</f>
        <v>0</v>
      </c>
      <c r="BY4" s="51"/>
      <c r="BZ4" s="216" t="s">
        <v>1</v>
      </c>
      <c r="CA4" s="84">
        <f>DataInput!BZ20</f>
        <v>0</v>
      </c>
      <c r="CB4" s="84">
        <f>DataInput!CA20</f>
        <v>0</v>
      </c>
      <c r="CC4" s="84">
        <f>DataInput!CB20</f>
        <v>0</v>
      </c>
      <c r="CD4" s="84">
        <f>DataInput!CC20</f>
        <v>0</v>
      </c>
      <c r="CE4" s="84">
        <f>DataInput!CD20</f>
        <v>0</v>
      </c>
      <c r="CF4" s="84">
        <f>DataInput!CE20</f>
        <v>0</v>
      </c>
      <c r="CG4" s="84">
        <f>DataInput!CF20</f>
        <v>0</v>
      </c>
      <c r="CH4" s="84">
        <f>DataInput!CG20</f>
        <v>0</v>
      </c>
      <c r="CI4" s="84">
        <f>DataInput!CH20</f>
        <v>0</v>
      </c>
      <c r="CJ4" s="84">
        <f>DataInput!CI20</f>
        <v>0</v>
      </c>
      <c r="CK4" s="84">
        <f>DataInput!CJ20</f>
        <v>0</v>
      </c>
      <c r="CL4" s="84">
        <f>DataInput!CK20</f>
        <v>0</v>
      </c>
      <c r="CR4" s="51"/>
      <c r="CS4" s="216" t="s">
        <v>1</v>
      </c>
      <c r="CT4" s="84">
        <f>DataInput!CS20</f>
        <v>0</v>
      </c>
      <c r="CU4" s="84">
        <f>DataInput!CT20</f>
        <v>0</v>
      </c>
      <c r="CV4" s="84">
        <f>DataInput!CU20</f>
        <v>0</v>
      </c>
      <c r="CW4" s="84">
        <f>DataInput!CV20</f>
        <v>0</v>
      </c>
      <c r="CX4" s="84">
        <f>DataInput!CW20</f>
        <v>0</v>
      </c>
      <c r="CY4" s="84">
        <f>DataInput!CX20</f>
        <v>0</v>
      </c>
      <c r="CZ4" s="84">
        <f>DataInput!CY20</f>
        <v>0</v>
      </c>
      <c r="DA4" s="84">
        <f>DataInput!CZ20</f>
        <v>0</v>
      </c>
      <c r="DB4" s="84">
        <f>DataInput!DA20</f>
        <v>0</v>
      </c>
      <c r="DC4" s="84">
        <f>DataInput!DB20</f>
        <v>0</v>
      </c>
      <c r="DD4" s="84">
        <f>DataInput!DC20</f>
        <v>0</v>
      </c>
      <c r="DE4" s="84">
        <f>DataInput!DD20</f>
        <v>0</v>
      </c>
    </row>
    <row r="5" spans="1:109">
      <c r="A5" s="51"/>
      <c r="B5" s="36" t="s">
        <v>2</v>
      </c>
      <c r="C5" s="85">
        <f>DataInput!B30</f>
        <v>0</v>
      </c>
      <c r="D5" s="85">
        <f>DataInput!C30</f>
        <v>0</v>
      </c>
      <c r="E5" s="85">
        <f>DataInput!D30</f>
        <v>0</v>
      </c>
      <c r="F5" s="85">
        <f>DataInput!E30</f>
        <v>0</v>
      </c>
      <c r="G5" s="85">
        <f>DataInput!F30</f>
        <v>0</v>
      </c>
      <c r="H5" s="85">
        <f>DataInput!G30</f>
        <v>0</v>
      </c>
      <c r="I5" s="85">
        <f>DataInput!H30</f>
        <v>0</v>
      </c>
      <c r="J5" s="85">
        <f>DataInput!I30</f>
        <v>0</v>
      </c>
      <c r="K5" s="85">
        <f>DataInput!J30</f>
        <v>0</v>
      </c>
      <c r="L5" s="85">
        <f>DataInput!K30</f>
        <v>0</v>
      </c>
      <c r="M5" s="85">
        <f>DataInput!L30</f>
        <v>0</v>
      </c>
      <c r="N5" s="85">
        <f>DataInput!M30</f>
        <v>0</v>
      </c>
      <c r="T5" s="51"/>
      <c r="U5" s="216" t="s">
        <v>2</v>
      </c>
      <c r="V5" s="85">
        <f>DataInput!U30</f>
        <v>0</v>
      </c>
      <c r="W5" s="85">
        <f>DataInput!V30</f>
        <v>0</v>
      </c>
      <c r="X5" s="85">
        <f>DataInput!W30</f>
        <v>0</v>
      </c>
      <c r="Y5" s="85">
        <f>DataInput!X30</f>
        <v>0</v>
      </c>
      <c r="Z5" s="85">
        <f>DataInput!Y30</f>
        <v>0</v>
      </c>
      <c r="AA5" s="85">
        <f>DataInput!Z30</f>
        <v>0</v>
      </c>
      <c r="AB5" s="85">
        <f>DataInput!AA30</f>
        <v>0</v>
      </c>
      <c r="AC5" s="85">
        <f>DataInput!AB30</f>
        <v>0</v>
      </c>
      <c r="AD5" s="85">
        <f>DataInput!AC30</f>
        <v>0</v>
      </c>
      <c r="AE5" s="85">
        <f>DataInput!AD30</f>
        <v>0</v>
      </c>
      <c r="AF5" s="85">
        <f>DataInput!AE30</f>
        <v>0</v>
      </c>
      <c r="AG5" s="85">
        <f>DataInput!AF30</f>
        <v>0</v>
      </c>
      <c r="AM5" s="51"/>
      <c r="AN5" s="216" t="s">
        <v>2</v>
      </c>
      <c r="AO5" s="85">
        <f>DataInput!AN30</f>
        <v>0</v>
      </c>
      <c r="AP5" s="85">
        <f>DataInput!AO30</f>
        <v>0</v>
      </c>
      <c r="AQ5" s="85">
        <f>DataInput!AP30</f>
        <v>0</v>
      </c>
      <c r="AR5" s="85">
        <f>DataInput!AQ30</f>
        <v>0</v>
      </c>
      <c r="AS5" s="85">
        <f>DataInput!AR30</f>
        <v>0</v>
      </c>
      <c r="AT5" s="85">
        <f>DataInput!AS30</f>
        <v>0</v>
      </c>
      <c r="AU5" s="85">
        <f>DataInput!AT30</f>
        <v>0</v>
      </c>
      <c r="AV5" s="85">
        <f>DataInput!AU30</f>
        <v>0</v>
      </c>
      <c r="AW5" s="85">
        <f>DataInput!AV30</f>
        <v>0</v>
      </c>
      <c r="AX5" s="85">
        <f>DataInput!AW30</f>
        <v>0</v>
      </c>
      <c r="AY5" s="85">
        <f>DataInput!AX30</f>
        <v>0</v>
      </c>
      <c r="AZ5" s="85">
        <f>DataInput!AY30</f>
        <v>0</v>
      </c>
      <c r="BF5" s="51"/>
      <c r="BG5" s="216" t="s">
        <v>2</v>
      </c>
      <c r="BH5" s="85">
        <f>DataInput!BG30</f>
        <v>0</v>
      </c>
      <c r="BI5" s="85">
        <f>DataInput!BH30</f>
        <v>0</v>
      </c>
      <c r="BJ5" s="85">
        <f>DataInput!BI30</f>
        <v>0</v>
      </c>
      <c r="BK5" s="85">
        <f>DataInput!BJ30</f>
        <v>0</v>
      </c>
      <c r="BL5" s="85">
        <f>DataInput!BK30</f>
        <v>0</v>
      </c>
      <c r="BM5" s="85">
        <f>DataInput!BL30</f>
        <v>0</v>
      </c>
      <c r="BN5" s="85">
        <f>DataInput!BM30</f>
        <v>0</v>
      </c>
      <c r="BO5" s="85">
        <f>DataInput!BN30</f>
        <v>0</v>
      </c>
      <c r="BP5" s="85">
        <f>DataInput!BO30</f>
        <v>0</v>
      </c>
      <c r="BQ5" s="85">
        <f>DataInput!BP30</f>
        <v>0</v>
      </c>
      <c r="BR5" s="85">
        <f>DataInput!BQ30</f>
        <v>0</v>
      </c>
      <c r="BS5" s="85">
        <f>DataInput!BR30</f>
        <v>0</v>
      </c>
      <c r="BY5" s="51"/>
      <c r="BZ5" s="216" t="s">
        <v>2</v>
      </c>
      <c r="CA5" s="85">
        <f>DataInput!BZ30</f>
        <v>0</v>
      </c>
      <c r="CB5" s="85">
        <f>DataInput!CA30</f>
        <v>0</v>
      </c>
      <c r="CC5" s="85">
        <f>DataInput!CB30</f>
        <v>0</v>
      </c>
      <c r="CD5" s="85">
        <f>DataInput!CC30</f>
        <v>0</v>
      </c>
      <c r="CE5" s="85">
        <f>DataInput!CD30</f>
        <v>0</v>
      </c>
      <c r="CF5" s="85">
        <f>DataInput!CE30</f>
        <v>0</v>
      </c>
      <c r="CG5" s="85">
        <f>DataInput!CF30</f>
        <v>0</v>
      </c>
      <c r="CH5" s="85">
        <f>DataInput!CG30</f>
        <v>0</v>
      </c>
      <c r="CI5" s="85">
        <f>DataInput!CH30</f>
        <v>0</v>
      </c>
      <c r="CJ5" s="85">
        <f>DataInput!CI30</f>
        <v>0</v>
      </c>
      <c r="CK5" s="85">
        <f>DataInput!CJ30</f>
        <v>0</v>
      </c>
      <c r="CL5" s="85">
        <f>DataInput!CK30</f>
        <v>0</v>
      </c>
      <c r="CR5" s="51"/>
      <c r="CS5" s="216" t="s">
        <v>2</v>
      </c>
      <c r="CT5" s="85">
        <f>DataInput!CS30</f>
        <v>0</v>
      </c>
      <c r="CU5" s="85">
        <f>DataInput!CT30</f>
        <v>0</v>
      </c>
      <c r="CV5" s="85">
        <f>DataInput!CU30</f>
        <v>0</v>
      </c>
      <c r="CW5" s="85">
        <f>DataInput!CV30</f>
        <v>0</v>
      </c>
      <c r="CX5" s="85">
        <f>DataInput!CW30</f>
        <v>0</v>
      </c>
      <c r="CY5" s="85">
        <f>DataInput!CX30</f>
        <v>0</v>
      </c>
      <c r="CZ5" s="85">
        <f>DataInput!CY30</f>
        <v>0</v>
      </c>
      <c r="DA5" s="85">
        <f>DataInput!CZ30</f>
        <v>0</v>
      </c>
      <c r="DB5" s="85">
        <f>DataInput!DA30</f>
        <v>0</v>
      </c>
      <c r="DC5" s="85">
        <f>DataInput!DB30</f>
        <v>0</v>
      </c>
      <c r="DD5" s="85">
        <f>DataInput!DC30</f>
        <v>0</v>
      </c>
      <c r="DE5" s="85">
        <f>DataInput!DD30</f>
        <v>0</v>
      </c>
    </row>
    <row r="6" spans="1:109">
      <c r="A6" s="51"/>
      <c r="B6" s="89" t="s">
        <v>3</v>
      </c>
      <c r="C6" s="90" t="e">
        <f t="array" ref="C6:C8">MMULT(DataInput!$G$5:$I$7,C3:C5)</f>
        <v>#VALUE!</v>
      </c>
      <c r="D6" s="90" t="e">
        <f t="array" ref="D6:D8">MMULT(DataInput!$G$5:$I$7,D3:D5)</f>
        <v>#VALUE!</v>
      </c>
      <c r="E6" s="90" t="e">
        <f t="array" ref="E6:E8">MMULT(DataInput!$G$5:$I$7,E3:E5)</f>
        <v>#VALUE!</v>
      </c>
      <c r="F6" s="90" t="e">
        <f t="array" ref="F6:F8">MMULT(DataInput!$G$5:$I$7,F3:F5)</f>
        <v>#VALUE!</v>
      </c>
      <c r="G6" s="90" t="e">
        <f t="array" ref="G6:G8">MMULT(DataInput!$G$5:$I$7,G3:G5)</f>
        <v>#VALUE!</v>
      </c>
      <c r="H6" s="90" t="e">
        <f t="array" ref="H6:H8">MMULT(DataInput!$G$5:$I$7,H3:H5)</f>
        <v>#VALUE!</v>
      </c>
      <c r="I6" s="90" t="e">
        <f t="array" ref="I6:I8">MMULT(DataInput!$G$5:$I$7,I3:I5)</f>
        <v>#VALUE!</v>
      </c>
      <c r="J6" s="90" t="e">
        <f t="array" ref="J6:J8">MMULT(DataInput!$G$5:$I$7,J3:J5)</f>
        <v>#VALUE!</v>
      </c>
      <c r="K6" s="90" t="e">
        <f t="array" ref="K6:K8">MMULT(DataInput!$G$5:$I$7,K3:K5)</f>
        <v>#VALUE!</v>
      </c>
      <c r="L6" s="90" t="e">
        <f t="array" ref="L6:L8">MMULT(DataInput!$G$5:$I$7,L3:L5)</f>
        <v>#VALUE!</v>
      </c>
      <c r="M6" s="90" t="e">
        <f t="array" ref="M6:M8">MMULT(DataInput!$G$5:$I$7,M3:M5)</f>
        <v>#VALUE!</v>
      </c>
      <c r="N6" s="90" t="e">
        <f t="array" ref="N6:N8">MMULT(DataInput!$G$5:$I$7,N3:N5)</f>
        <v>#VALUE!</v>
      </c>
      <c r="T6" s="51"/>
      <c r="U6" s="89" t="s">
        <v>3</v>
      </c>
      <c r="V6" s="90" t="e">
        <f t="array" ref="V6:V8">MMULT(DataInput!$Z$5:$AB$7,V3:V5)</f>
        <v>#VALUE!</v>
      </c>
      <c r="W6" s="90" t="e">
        <f t="array" ref="W6:W8">MMULT(DataInput!$Z$5:$AB$7,W3:W5)</f>
        <v>#VALUE!</v>
      </c>
      <c r="X6" s="90" t="e">
        <f t="array" ref="X6:X8">MMULT(DataInput!$Z$5:$AB$7,X3:X5)</f>
        <v>#VALUE!</v>
      </c>
      <c r="Y6" s="90" t="e">
        <f t="array" ref="Y6:Y8">MMULT(DataInput!$Z$5:$AB$7,Y3:Y5)</f>
        <v>#VALUE!</v>
      </c>
      <c r="Z6" s="90" t="e">
        <f t="array" ref="Z6:Z8">MMULT(DataInput!$Z$5:$AB$7,Z3:Z5)</f>
        <v>#VALUE!</v>
      </c>
      <c r="AA6" s="90" t="e">
        <f t="array" ref="AA6:AA8">MMULT(DataInput!$Z$5:$AB$7,AA3:AA5)</f>
        <v>#VALUE!</v>
      </c>
      <c r="AB6" s="90" t="e">
        <f t="array" ref="AB6:AB8">MMULT(DataInput!$Z$5:$AB$7,AB3:AB5)</f>
        <v>#VALUE!</v>
      </c>
      <c r="AC6" s="90" t="e">
        <f t="array" ref="AC6:AC8">MMULT(DataInput!$Z$5:$AB$7,AC3:AC5)</f>
        <v>#VALUE!</v>
      </c>
      <c r="AD6" s="90" t="e">
        <f t="array" ref="AD6:AD8">MMULT(DataInput!$Z$5:$AB$7,AD3:AD5)</f>
        <v>#VALUE!</v>
      </c>
      <c r="AE6" s="90" t="e">
        <f t="array" ref="AE6:AE8">MMULT(DataInput!$Z$5:$AB$7,AE3:AE5)</f>
        <v>#VALUE!</v>
      </c>
      <c r="AF6" s="90" t="e">
        <f t="array" ref="AF6:AF8">MMULT(DataInput!$Z$5:$AB$7,AF3:AF5)</f>
        <v>#VALUE!</v>
      </c>
      <c r="AG6" s="90" t="e">
        <f t="array" ref="AG6:AG8">MMULT(DataInput!$Z$5:$AB$7,AG3:AG5)</f>
        <v>#VALUE!</v>
      </c>
      <c r="AM6" s="51"/>
      <c r="AN6" s="89" t="s">
        <v>3</v>
      </c>
      <c r="AO6" s="90" t="e">
        <f t="array" ref="AO6:AO8">MMULT(DataInput!$AS$5:$AU$7,AO3:AO5)</f>
        <v>#VALUE!</v>
      </c>
      <c r="AP6" s="90" t="e">
        <f t="array" ref="AP6:AP8">MMULT(DataInput!$AS$5:$AU$7,AP3:AP5)</f>
        <v>#VALUE!</v>
      </c>
      <c r="AQ6" s="90" t="e">
        <f t="array" ref="AQ6:AQ8">MMULT(DataInput!$AS$5:$AU$7,AQ3:AQ5)</f>
        <v>#VALUE!</v>
      </c>
      <c r="AR6" s="90" t="e">
        <f t="array" ref="AR6:AR8">MMULT(DataInput!$AS$5:$AU$7,AR3:AR5)</f>
        <v>#VALUE!</v>
      </c>
      <c r="AS6" s="90" t="e">
        <f t="array" ref="AS6:AS8">MMULT(DataInput!$AS$5:$AU$7,AS3:AS5)</f>
        <v>#VALUE!</v>
      </c>
      <c r="AT6" s="90" t="e">
        <f t="array" ref="AT6:AT8">MMULT(DataInput!$AS$5:$AU$7,AT3:AT5)</f>
        <v>#VALUE!</v>
      </c>
      <c r="AU6" s="90" t="e">
        <f t="array" ref="AU6:AU8">MMULT(DataInput!$AS$5:$AU$7,AU3:AU5)</f>
        <v>#VALUE!</v>
      </c>
      <c r="AV6" s="90" t="e">
        <f t="array" ref="AV6:AV8">MMULT(DataInput!$AS$5:$AU$7,AV3:AV5)</f>
        <v>#VALUE!</v>
      </c>
      <c r="AW6" s="90" t="e">
        <f t="array" ref="AW6:AW8">MMULT(DataInput!$AS$5:$AU$7,AW3:AW5)</f>
        <v>#VALUE!</v>
      </c>
      <c r="AX6" s="90" t="e">
        <f t="array" ref="AX6:AX8">MMULT(DataInput!$AS$5:$AU$7,AX3:AX5)</f>
        <v>#VALUE!</v>
      </c>
      <c r="AY6" s="90" t="e">
        <f t="array" ref="AY6:AY8">MMULT(DataInput!$AS$5:$AU$7,AY3:AY5)</f>
        <v>#VALUE!</v>
      </c>
      <c r="AZ6" s="90" t="e">
        <f t="array" ref="AZ6:AZ8">MMULT(DataInput!$AS$5:$AU$7,AZ3:AZ5)</f>
        <v>#VALUE!</v>
      </c>
      <c r="BF6" s="51"/>
      <c r="BG6" s="89" t="s">
        <v>3</v>
      </c>
      <c r="BH6" s="90" t="e">
        <f t="array" ref="BH6:BH8">MMULT(DataInput!$BL$5:$BN$7,BH3:BH5)</f>
        <v>#VALUE!</v>
      </c>
      <c r="BI6" s="90" t="e">
        <f t="array" ref="BI6:BI8">MMULT(DataInput!$BL$5:$BN$7,BI3:BI5)</f>
        <v>#VALUE!</v>
      </c>
      <c r="BJ6" s="90" t="e">
        <f t="array" ref="BJ6:BJ8">MMULT(DataInput!$BL$5:$BN$7,BJ3:BJ5)</f>
        <v>#VALUE!</v>
      </c>
      <c r="BK6" s="90" t="e">
        <f t="array" ref="BK6:BK8">MMULT(DataInput!$BL$5:$BN$7,BK3:BK5)</f>
        <v>#VALUE!</v>
      </c>
      <c r="BL6" s="90" t="e">
        <f t="array" ref="BL6:BL8">MMULT(DataInput!$BL$5:$BN$7,BL3:BL5)</f>
        <v>#VALUE!</v>
      </c>
      <c r="BM6" s="90" t="e">
        <f t="array" ref="BM6:BM8">MMULT(DataInput!$BL$5:$BN$7,BM3:BM5)</f>
        <v>#VALUE!</v>
      </c>
      <c r="BN6" s="90" t="e">
        <f t="array" ref="BN6:BN8">MMULT(DataInput!$BL$5:$BN$7,BN3:BN5)</f>
        <v>#VALUE!</v>
      </c>
      <c r="BO6" s="90" t="e">
        <f t="array" ref="BO6:BO8">MMULT(DataInput!$BL$5:$BN$7,BO3:BO5)</f>
        <v>#VALUE!</v>
      </c>
      <c r="BP6" s="90" t="e">
        <f t="array" ref="BP6:BP8">MMULT(DataInput!$BL$5:$BN$7,BP3:BP5)</f>
        <v>#VALUE!</v>
      </c>
      <c r="BQ6" s="90" t="e">
        <f t="array" ref="BQ6:BQ8">MMULT(DataInput!$BL$5:$BN$7,BQ3:BQ5)</f>
        <v>#VALUE!</v>
      </c>
      <c r="BR6" s="90" t="e">
        <f t="array" ref="BR6:BR8">MMULT(DataInput!$BL$5:$BN$7,BR3:BR5)</f>
        <v>#VALUE!</v>
      </c>
      <c r="BS6" s="90" t="e">
        <f t="array" ref="BS6:BS8">MMULT(DataInput!$BL$5:$BN$7,BS3:BS5)</f>
        <v>#VALUE!</v>
      </c>
      <c r="BY6" s="51"/>
      <c r="BZ6" s="89" t="s">
        <v>3</v>
      </c>
      <c r="CA6" s="90" t="e">
        <f t="array" ref="CA6:CA8">MMULT(DataInput!$CE$5:$CG$7,CA3:CA5)</f>
        <v>#VALUE!</v>
      </c>
      <c r="CB6" s="90" t="e">
        <f t="array" ref="CB6:CB8">MMULT(DataInput!$CE$5:$CG$7,CB3:CB5)</f>
        <v>#VALUE!</v>
      </c>
      <c r="CC6" s="90" t="e">
        <f t="array" ref="CC6:CC8">MMULT(DataInput!$CE$5:$CG$7,CC3:CC5)</f>
        <v>#VALUE!</v>
      </c>
      <c r="CD6" s="90" t="e">
        <f t="array" ref="CD6:CD8">MMULT(DataInput!$CE$5:$CG$7,CD3:CD5)</f>
        <v>#VALUE!</v>
      </c>
      <c r="CE6" s="90" t="e">
        <f t="array" ref="CE6:CE8">MMULT(DataInput!$CE$5:$CG$7,CE3:CE5)</f>
        <v>#VALUE!</v>
      </c>
      <c r="CF6" s="90" t="e">
        <f t="array" ref="CF6:CF8">MMULT(DataInput!$CE$5:$CG$7,CF3:CF5)</f>
        <v>#VALUE!</v>
      </c>
      <c r="CG6" s="90" t="e">
        <f t="array" ref="CG6:CG8">MMULT(DataInput!$CE$5:$CG$7,CG3:CG5)</f>
        <v>#VALUE!</v>
      </c>
      <c r="CH6" s="90" t="e">
        <f t="array" ref="CH6:CH8">MMULT(DataInput!$CE$5:$CG$7,CH3:CH5)</f>
        <v>#VALUE!</v>
      </c>
      <c r="CI6" s="90" t="e">
        <f t="array" ref="CI6:CI8">MMULT(DataInput!$CE$5:$CG$7,CI3:CI5)</f>
        <v>#VALUE!</v>
      </c>
      <c r="CJ6" s="90" t="e">
        <f t="array" ref="CJ6:CJ8">MMULT(DataInput!$CE$5:$CG$7,CJ3:CJ5)</f>
        <v>#VALUE!</v>
      </c>
      <c r="CK6" s="90" t="e">
        <f t="array" ref="CK6:CK8">MMULT(DataInput!$CE$5:$CG$7,CK3:CK5)</f>
        <v>#VALUE!</v>
      </c>
      <c r="CL6" s="90" t="e">
        <f t="array" ref="CL6:CL8">MMULT(DataInput!$CE$5:$CG$7,CL3:CL5)</f>
        <v>#VALUE!</v>
      </c>
      <c r="CR6" s="51"/>
      <c r="CS6" s="89" t="s">
        <v>3</v>
      </c>
      <c r="CT6" s="90" t="e">
        <f t="array" ref="CT6:CT8">MMULT(DataInput!$CX$5:$CZ$7,CT3:CT5)</f>
        <v>#VALUE!</v>
      </c>
      <c r="CU6" s="90" t="e">
        <f t="array" ref="CU6:CU8">MMULT(DataInput!$CX$5:$CZ$7,CU3:CU5)</f>
        <v>#VALUE!</v>
      </c>
      <c r="CV6" s="90" t="e">
        <f t="array" ref="CV6:CV8">MMULT(DataInput!$CX$5:$CZ$7,CV3:CV5)</f>
        <v>#VALUE!</v>
      </c>
      <c r="CW6" s="90" t="e">
        <f t="array" ref="CW6:CW8">MMULT(DataInput!$CX$5:$CZ$7,CW3:CW5)</f>
        <v>#VALUE!</v>
      </c>
      <c r="CX6" s="90" t="e">
        <f t="array" ref="CX6:CX8">MMULT(DataInput!$CX$5:$CZ$7,CX3:CX5)</f>
        <v>#VALUE!</v>
      </c>
      <c r="CY6" s="90" t="e">
        <f t="array" ref="CY6:CY8">MMULT(DataInput!$CX$5:$CZ$7,CY3:CY5)</f>
        <v>#VALUE!</v>
      </c>
      <c r="CZ6" s="90" t="e">
        <f t="array" ref="CZ6:CZ8">MMULT(DataInput!$CX$5:$CZ$7,CZ3:CZ5)</f>
        <v>#VALUE!</v>
      </c>
      <c r="DA6" s="90" t="e">
        <f t="array" ref="DA6:DA8">MMULT(DataInput!$CX$5:$CZ$7,DA3:DA5)</f>
        <v>#VALUE!</v>
      </c>
      <c r="DB6" s="90" t="e">
        <f t="array" ref="DB6:DB8">MMULT(DataInput!$CX$5:$CZ$7,DB3:DB5)</f>
        <v>#VALUE!</v>
      </c>
      <c r="DC6" s="90" t="e">
        <f t="array" ref="DC6:DC8">MMULT(DataInput!$CX$5:$CZ$7,DC3:DC5)</f>
        <v>#VALUE!</v>
      </c>
      <c r="DD6" s="90" t="e">
        <f t="array" ref="DD6:DD8">MMULT(DataInput!$CX$5:$CZ$7,DD3:DD5)</f>
        <v>#VALUE!</v>
      </c>
      <c r="DE6" s="90" t="e">
        <f t="array" ref="DE6:DE8">MMULT(DataInput!$CX$5:$CZ$7,DE3:DE5)</f>
        <v>#VALUE!</v>
      </c>
    </row>
    <row r="7" spans="1:109">
      <c r="A7" s="51"/>
      <c r="B7" s="91" t="s">
        <v>4</v>
      </c>
      <c r="C7" s="67" t="e">
        <v>#VALUE!</v>
      </c>
      <c r="D7" s="67" t="e">
        <v>#VALUE!</v>
      </c>
      <c r="E7" s="67" t="e">
        <v>#VALUE!</v>
      </c>
      <c r="F7" s="67" t="e">
        <v>#VALUE!</v>
      </c>
      <c r="G7" s="67" t="e">
        <v>#VALUE!</v>
      </c>
      <c r="H7" s="67" t="e">
        <v>#VALUE!</v>
      </c>
      <c r="I7" s="67" t="e">
        <v>#VALUE!</v>
      </c>
      <c r="J7" s="67" t="e">
        <v>#VALUE!</v>
      </c>
      <c r="K7" s="67" t="e">
        <v>#VALUE!</v>
      </c>
      <c r="L7" s="67" t="e">
        <v>#VALUE!</v>
      </c>
      <c r="M7" s="67" t="e">
        <v>#VALUE!</v>
      </c>
      <c r="N7" s="67" t="e">
        <v>#VALUE!</v>
      </c>
      <c r="T7" s="51"/>
      <c r="U7" s="91" t="s">
        <v>4</v>
      </c>
      <c r="V7" s="67" t="e">
        <v>#VALUE!</v>
      </c>
      <c r="W7" s="67" t="e">
        <v>#VALUE!</v>
      </c>
      <c r="X7" s="67" t="e">
        <v>#VALUE!</v>
      </c>
      <c r="Y7" s="67" t="e">
        <v>#VALUE!</v>
      </c>
      <c r="Z7" s="67" t="e">
        <v>#VALUE!</v>
      </c>
      <c r="AA7" s="67" t="e">
        <v>#VALUE!</v>
      </c>
      <c r="AB7" s="67" t="e">
        <v>#VALUE!</v>
      </c>
      <c r="AC7" s="67" t="e">
        <v>#VALUE!</v>
      </c>
      <c r="AD7" s="67" t="e">
        <v>#VALUE!</v>
      </c>
      <c r="AE7" s="67" t="e">
        <v>#VALUE!</v>
      </c>
      <c r="AF7" s="67" t="e">
        <v>#VALUE!</v>
      </c>
      <c r="AG7" s="67" t="e">
        <v>#VALUE!</v>
      </c>
      <c r="AM7" s="51"/>
      <c r="AN7" s="91" t="s">
        <v>4</v>
      </c>
      <c r="AO7" s="67" t="e">
        <v>#VALUE!</v>
      </c>
      <c r="AP7" s="67" t="e">
        <v>#VALUE!</v>
      </c>
      <c r="AQ7" s="67" t="e">
        <v>#VALUE!</v>
      </c>
      <c r="AR7" s="67" t="e">
        <v>#VALUE!</v>
      </c>
      <c r="AS7" s="67" t="e">
        <v>#VALUE!</v>
      </c>
      <c r="AT7" s="67" t="e">
        <v>#VALUE!</v>
      </c>
      <c r="AU7" s="67" t="e">
        <v>#VALUE!</v>
      </c>
      <c r="AV7" s="67" t="e">
        <v>#VALUE!</v>
      </c>
      <c r="AW7" s="67" t="e">
        <v>#VALUE!</v>
      </c>
      <c r="AX7" s="67" t="e">
        <v>#VALUE!</v>
      </c>
      <c r="AY7" s="67" t="e">
        <v>#VALUE!</v>
      </c>
      <c r="AZ7" s="67" t="e">
        <v>#VALUE!</v>
      </c>
      <c r="BF7" s="51"/>
      <c r="BG7" s="91" t="s">
        <v>4</v>
      </c>
      <c r="BH7" s="67" t="e">
        <v>#VALUE!</v>
      </c>
      <c r="BI7" s="67" t="e">
        <v>#VALUE!</v>
      </c>
      <c r="BJ7" s="67" t="e">
        <v>#VALUE!</v>
      </c>
      <c r="BK7" s="67" t="e">
        <v>#VALUE!</v>
      </c>
      <c r="BL7" s="67" t="e">
        <v>#VALUE!</v>
      </c>
      <c r="BM7" s="67" t="e">
        <v>#VALUE!</v>
      </c>
      <c r="BN7" s="67" t="e">
        <v>#VALUE!</v>
      </c>
      <c r="BO7" s="67" t="e">
        <v>#VALUE!</v>
      </c>
      <c r="BP7" s="67" t="e">
        <v>#VALUE!</v>
      </c>
      <c r="BQ7" s="67" t="e">
        <v>#VALUE!</v>
      </c>
      <c r="BR7" s="67" t="e">
        <v>#VALUE!</v>
      </c>
      <c r="BS7" s="67" t="e">
        <v>#VALUE!</v>
      </c>
      <c r="BY7" s="51"/>
      <c r="BZ7" s="91" t="s">
        <v>4</v>
      </c>
      <c r="CA7" s="67" t="e">
        <v>#VALUE!</v>
      </c>
      <c r="CB7" s="67" t="e">
        <v>#VALUE!</v>
      </c>
      <c r="CC7" s="67" t="e">
        <v>#VALUE!</v>
      </c>
      <c r="CD7" s="67" t="e">
        <v>#VALUE!</v>
      </c>
      <c r="CE7" s="67" t="e">
        <v>#VALUE!</v>
      </c>
      <c r="CF7" s="67" t="e">
        <v>#VALUE!</v>
      </c>
      <c r="CG7" s="67" t="e">
        <v>#VALUE!</v>
      </c>
      <c r="CH7" s="67" t="e">
        <v>#VALUE!</v>
      </c>
      <c r="CI7" s="67" t="e">
        <v>#VALUE!</v>
      </c>
      <c r="CJ7" s="67" t="e">
        <v>#VALUE!</v>
      </c>
      <c r="CK7" s="67" t="e">
        <v>#VALUE!</v>
      </c>
      <c r="CL7" s="67" t="e">
        <v>#VALUE!</v>
      </c>
      <c r="CR7" s="51"/>
      <c r="CS7" s="91" t="s">
        <v>4</v>
      </c>
      <c r="CT7" s="67" t="e">
        <v>#VALUE!</v>
      </c>
      <c r="CU7" s="67" t="e">
        <v>#VALUE!</v>
      </c>
      <c r="CV7" s="67" t="e">
        <v>#VALUE!</v>
      </c>
      <c r="CW7" s="67" t="e">
        <v>#VALUE!</v>
      </c>
      <c r="CX7" s="67" t="e">
        <v>#VALUE!</v>
      </c>
      <c r="CY7" s="67" t="e">
        <v>#VALUE!</v>
      </c>
      <c r="CZ7" s="67" t="e">
        <v>#VALUE!</v>
      </c>
      <c r="DA7" s="67" t="e">
        <v>#VALUE!</v>
      </c>
      <c r="DB7" s="67" t="e">
        <v>#VALUE!</v>
      </c>
      <c r="DC7" s="67" t="e">
        <v>#VALUE!</v>
      </c>
      <c r="DD7" s="67" t="e">
        <v>#VALUE!</v>
      </c>
      <c r="DE7" s="67" t="e">
        <v>#VALUE!</v>
      </c>
    </row>
    <row r="8" spans="1:109">
      <c r="A8" s="51"/>
      <c r="B8" s="92" t="s">
        <v>5</v>
      </c>
      <c r="C8" s="93" t="e">
        <v>#VALUE!</v>
      </c>
      <c r="D8" s="93" t="e">
        <v>#VALUE!</v>
      </c>
      <c r="E8" s="93" t="e">
        <v>#VALUE!</v>
      </c>
      <c r="F8" s="93" t="e">
        <v>#VALUE!</v>
      </c>
      <c r="G8" s="93" t="e">
        <v>#VALUE!</v>
      </c>
      <c r="H8" s="93" t="e">
        <v>#VALUE!</v>
      </c>
      <c r="I8" s="93" t="e">
        <v>#VALUE!</v>
      </c>
      <c r="J8" s="93" t="e">
        <v>#VALUE!</v>
      </c>
      <c r="K8" s="93" t="e">
        <v>#VALUE!</v>
      </c>
      <c r="L8" s="93" t="e">
        <v>#VALUE!</v>
      </c>
      <c r="M8" s="93" t="e">
        <v>#VALUE!</v>
      </c>
      <c r="N8" s="93" t="e">
        <v>#VALUE!</v>
      </c>
      <c r="T8" s="51"/>
      <c r="U8" s="92" t="s">
        <v>5</v>
      </c>
      <c r="V8" s="93" t="e">
        <v>#VALUE!</v>
      </c>
      <c r="W8" s="93" t="e">
        <v>#VALUE!</v>
      </c>
      <c r="X8" s="93" t="e">
        <v>#VALUE!</v>
      </c>
      <c r="Y8" s="93" t="e">
        <v>#VALUE!</v>
      </c>
      <c r="Z8" s="93" t="e">
        <v>#VALUE!</v>
      </c>
      <c r="AA8" s="93" t="e">
        <v>#VALUE!</v>
      </c>
      <c r="AB8" s="93" t="e">
        <v>#VALUE!</v>
      </c>
      <c r="AC8" s="93" t="e">
        <v>#VALUE!</v>
      </c>
      <c r="AD8" s="93" t="e">
        <v>#VALUE!</v>
      </c>
      <c r="AE8" s="93" t="e">
        <v>#VALUE!</v>
      </c>
      <c r="AF8" s="93" t="e">
        <v>#VALUE!</v>
      </c>
      <c r="AG8" s="93" t="e">
        <v>#VALUE!</v>
      </c>
      <c r="AM8" s="51"/>
      <c r="AN8" s="92" t="s">
        <v>5</v>
      </c>
      <c r="AO8" s="93" t="e">
        <v>#VALUE!</v>
      </c>
      <c r="AP8" s="93" t="e">
        <v>#VALUE!</v>
      </c>
      <c r="AQ8" s="93" t="e">
        <v>#VALUE!</v>
      </c>
      <c r="AR8" s="93" t="e">
        <v>#VALUE!</v>
      </c>
      <c r="AS8" s="93" t="e">
        <v>#VALUE!</v>
      </c>
      <c r="AT8" s="93" t="e">
        <v>#VALUE!</v>
      </c>
      <c r="AU8" s="93" t="e">
        <v>#VALUE!</v>
      </c>
      <c r="AV8" s="93" t="e">
        <v>#VALUE!</v>
      </c>
      <c r="AW8" s="93" t="e">
        <v>#VALUE!</v>
      </c>
      <c r="AX8" s="93" t="e">
        <v>#VALUE!</v>
      </c>
      <c r="AY8" s="93" t="e">
        <v>#VALUE!</v>
      </c>
      <c r="AZ8" s="93" t="e">
        <v>#VALUE!</v>
      </c>
      <c r="BF8" s="51"/>
      <c r="BG8" s="92" t="s">
        <v>5</v>
      </c>
      <c r="BH8" s="93" t="e">
        <v>#VALUE!</v>
      </c>
      <c r="BI8" s="93" t="e">
        <v>#VALUE!</v>
      </c>
      <c r="BJ8" s="93" t="e">
        <v>#VALUE!</v>
      </c>
      <c r="BK8" s="93" t="e">
        <v>#VALUE!</v>
      </c>
      <c r="BL8" s="93" t="e">
        <v>#VALUE!</v>
      </c>
      <c r="BM8" s="93" t="e">
        <v>#VALUE!</v>
      </c>
      <c r="BN8" s="93" t="e">
        <v>#VALUE!</v>
      </c>
      <c r="BO8" s="93" t="e">
        <v>#VALUE!</v>
      </c>
      <c r="BP8" s="93" t="e">
        <v>#VALUE!</v>
      </c>
      <c r="BQ8" s="93" t="e">
        <v>#VALUE!</v>
      </c>
      <c r="BR8" s="93" t="e">
        <v>#VALUE!</v>
      </c>
      <c r="BS8" s="93" t="e">
        <v>#VALUE!</v>
      </c>
      <c r="BY8" s="51"/>
      <c r="BZ8" s="92" t="s">
        <v>5</v>
      </c>
      <c r="CA8" s="93" t="e">
        <v>#VALUE!</v>
      </c>
      <c r="CB8" s="93" t="e">
        <v>#VALUE!</v>
      </c>
      <c r="CC8" s="93" t="e">
        <v>#VALUE!</v>
      </c>
      <c r="CD8" s="93" t="e">
        <v>#VALUE!</v>
      </c>
      <c r="CE8" s="93" t="e">
        <v>#VALUE!</v>
      </c>
      <c r="CF8" s="93" t="e">
        <v>#VALUE!</v>
      </c>
      <c r="CG8" s="93" t="e">
        <v>#VALUE!</v>
      </c>
      <c r="CH8" s="93" t="e">
        <v>#VALUE!</v>
      </c>
      <c r="CI8" s="93" t="e">
        <v>#VALUE!</v>
      </c>
      <c r="CJ8" s="93" t="e">
        <v>#VALUE!</v>
      </c>
      <c r="CK8" s="93" t="e">
        <v>#VALUE!</v>
      </c>
      <c r="CL8" s="93" t="e">
        <v>#VALUE!</v>
      </c>
      <c r="CR8" s="51"/>
      <c r="CS8" s="92" t="s">
        <v>5</v>
      </c>
      <c r="CT8" s="93" t="e">
        <v>#VALUE!</v>
      </c>
      <c r="CU8" s="93" t="e">
        <v>#VALUE!</v>
      </c>
      <c r="CV8" s="93" t="e">
        <v>#VALUE!</v>
      </c>
      <c r="CW8" s="93" t="e">
        <v>#VALUE!</v>
      </c>
      <c r="CX8" s="93" t="e">
        <v>#VALUE!</v>
      </c>
      <c r="CY8" s="93" t="e">
        <v>#VALUE!</v>
      </c>
      <c r="CZ8" s="93" t="e">
        <v>#VALUE!</v>
      </c>
      <c r="DA8" s="93" t="e">
        <v>#VALUE!</v>
      </c>
      <c r="DB8" s="93" t="e">
        <v>#VALUE!</v>
      </c>
      <c r="DC8" s="93" t="e">
        <v>#VALUE!</v>
      </c>
      <c r="DD8" s="93" t="e">
        <v>#VALUE!</v>
      </c>
      <c r="DE8" s="93" t="e">
        <v>#VALUE!</v>
      </c>
    </row>
    <row r="9" spans="1:109">
      <c r="A9" s="51"/>
      <c r="B9" s="91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T9" s="51"/>
      <c r="U9" s="91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M9" s="51"/>
      <c r="AN9" s="91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F9" s="51"/>
      <c r="BG9" s="91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Y9" s="51"/>
      <c r="BZ9" s="91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R9" s="51"/>
      <c r="CS9" s="91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</row>
    <row r="10" spans="1:109">
      <c r="T10" s="31"/>
      <c r="AM10" s="31"/>
      <c r="BF10" s="31"/>
      <c r="BY10" s="31"/>
      <c r="CR10" s="31"/>
    </row>
    <row r="11" spans="1:109">
      <c r="A11" s="87" t="s">
        <v>15</v>
      </c>
      <c r="B11" s="6"/>
      <c r="C11" s="6">
        <v>1</v>
      </c>
      <c r="D11" s="6">
        <v>2</v>
      </c>
      <c r="E11" s="6">
        <v>3</v>
      </c>
      <c r="F11" s="6">
        <v>4</v>
      </c>
      <c r="G11" s="6">
        <v>5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6">
        <v>11</v>
      </c>
      <c r="N11" s="6">
        <v>12</v>
      </c>
      <c r="T11" s="87" t="s">
        <v>15</v>
      </c>
      <c r="U11" s="6"/>
      <c r="V11" s="6">
        <v>1</v>
      </c>
      <c r="W11" s="6">
        <v>2</v>
      </c>
      <c r="X11" s="6">
        <v>3</v>
      </c>
      <c r="Y11" s="6">
        <v>4</v>
      </c>
      <c r="Z11" s="6">
        <v>5</v>
      </c>
      <c r="AA11" s="6">
        <v>6</v>
      </c>
      <c r="AB11" s="6">
        <v>7</v>
      </c>
      <c r="AC11" s="6">
        <v>8</v>
      </c>
      <c r="AD11" s="6">
        <v>9</v>
      </c>
      <c r="AE11" s="6">
        <v>10</v>
      </c>
      <c r="AF11" s="6">
        <v>11</v>
      </c>
      <c r="AG11" s="6">
        <v>12</v>
      </c>
      <c r="AM11" s="87" t="s">
        <v>15</v>
      </c>
      <c r="AN11" s="6"/>
      <c r="AO11" s="6">
        <v>1</v>
      </c>
      <c r="AP11" s="6">
        <v>2</v>
      </c>
      <c r="AQ11" s="6">
        <v>3</v>
      </c>
      <c r="AR11" s="6">
        <v>4</v>
      </c>
      <c r="AS11" s="6">
        <v>5</v>
      </c>
      <c r="AT11" s="6">
        <v>6</v>
      </c>
      <c r="AU11" s="6">
        <v>7</v>
      </c>
      <c r="AV11" s="6">
        <v>8</v>
      </c>
      <c r="AW11" s="6">
        <v>9</v>
      </c>
      <c r="AX11" s="6">
        <v>10</v>
      </c>
      <c r="AY11" s="6">
        <v>11</v>
      </c>
      <c r="AZ11" s="6">
        <v>12</v>
      </c>
      <c r="BF11" s="87" t="s">
        <v>15</v>
      </c>
      <c r="BG11" s="6"/>
      <c r="BH11" s="6">
        <v>1</v>
      </c>
      <c r="BI11" s="6">
        <v>2</v>
      </c>
      <c r="BJ11" s="6">
        <v>3</v>
      </c>
      <c r="BK11" s="6">
        <v>4</v>
      </c>
      <c r="BL11" s="6">
        <v>5</v>
      </c>
      <c r="BM11" s="6">
        <v>6</v>
      </c>
      <c r="BN11" s="6">
        <v>7</v>
      </c>
      <c r="BO11" s="6">
        <v>8</v>
      </c>
      <c r="BP11" s="6">
        <v>9</v>
      </c>
      <c r="BQ11" s="6">
        <v>10</v>
      </c>
      <c r="BR11" s="6">
        <v>11</v>
      </c>
      <c r="BS11" s="6">
        <v>12</v>
      </c>
      <c r="BY11" s="87" t="s">
        <v>15</v>
      </c>
      <c r="BZ11" s="6"/>
      <c r="CA11" s="6">
        <v>1</v>
      </c>
      <c r="CB11" s="6">
        <v>2</v>
      </c>
      <c r="CC11" s="6">
        <v>3</v>
      </c>
      <c r="CD11" s="6">
        <v>4</v>
      </c>
      <c r="CE11" s="6">
        <v>5</v>
      </c>
      <c r="CF11" s="6">
        <v>6</v>
      </c>
      <c r="CG11" s="6">
        <v>7</v>
      </c>
      <c r="CH11" s="6">
        <v>8</v>
      </c>
      <c r="CI11" s="6">
        <v>9</v>
      </c>
      <c r="CJ11" s="6">
        <v>10</v>
      </c>
      <c r="CK11" s="6">
        <v>11</v>
      </c>
      <c r="CL11" s="6">
        <v>12</v>
      </c>
      <c r="CR11" s="87" t="s">
        <v>15</v>
      </c>
      <c r="CS11" s="6"/>
      <c r="CT11" s="6">
        <v>1</v>
      </c>
      <c r="CU11" s="6">
        <v>2</v>
      </c>
      <c r="CV11" s="6">
        <v>3</v>
      </c>
      <c r="CW11" s="6">
        <v>4</v>
      </c>
      <c r="CX11" s="6">
        <v>5</v>
      </c>
      <c r="CY11" s="6">
        <v>6</v>
      </c>
      <c r="CZ11" s="6">
        <v>7</v>
      </c>
      <c r="DA11" s="6">
        <v>8</v>
      </c>
      <c r="DB11" s="6">
        <v>9</v>
      </c>
      <c r="DC11" s="6">
        <v>10</v>
      </c>
      <c r="DD11" s="6">
        <v>11</v>
      </c>
      <c r="DE11" s="6">
        <v>12</v>
      </c>
    </row>
    <row r="12" spans="1:109">
      <c r="A12" s="51"/>
      <c r="B12" s="89" t="s">
        <v>0</v>
      </c>
      <c r="C12" s="90">
        <f>DataInput!B11</f>
        <v>0</v>
      </c>
      <c r="D12" s="90">
        <f>DataInput!C11</f>
        <v>0</v>
      </c>
      <c r="E12" s="90">
        <f>DataInput!D11</f>
        <v>0</v>
      </c>
      <c r="F12" s="90">
        <f>DataInput!E11</f>
        <v>0</v>
      </c>
      <c r="G12" s="90">
        <f>DataInput!F11</f>
        <v>0</v>
      </c>
      <c r="H12" s="90">
        <f>DataInput!G11</f>
        <v>0</v>
      </c>
      <c r="I12" s="90">
        <f>DataInput!H11</f>
        <v>0</v>
      </c>
      <c r="J12" s="90">
        <f>DataInput!I11</f>
        <v>0</v>
      </c>
      <c r="K12" s="90">
        <f>DataInput!J11</f>
        <v>0</v>
      </c>
      <c r="L12" s="90">
        <f>DataInput!K11</f>
        <v>0</v>
      </c>
      <c r="M12" s="90">
        <f>DataInput!L11</f>
        <v>0</v>
      </c>
      <c r="N12" s="90">
        <f>DataInput!M11</f>
        <v>0</v>
      </c>
      <c r="T12" s="51"/>
      <c r="U12" s="89" t="s">
        <v>0</v>
      </c>
      <c r="V12" s="90">
        <f>DataInput!U11</f>
        <v>0</v>
      </c>
      <c r="W12" s="90">
        <f>DataInput!V11</f>
        <v>0</v>
      </c>
      <c r="X12" s="90">
        <f>DataInput!W11</f>
        <v>0</v>
      </c>
      <c r="Y12" s="90">
        <f>DataInput!X11</f>
        <v>0</v>
      </c>
      <c r="Z12" s="90">
        <f>DataInput!Y11</f>
        <v>0</v>
      </c>
      <c r="AA12" s="90">
        <f>DataInput!Z11</f>
        <v>0</v>
      </c>
      <c r="AB12" s="90">
        <f>DataInput!AA11</f>
        <v>0</v>
      </c>
      <c r="AC12" s="90">
        <f>DataInput!AB11</f>
        <v>0</v>
      </c>
      <c r="AD12" s="90">
        <f>DataInput!AC11</f>
        <v>0</v>
      </c>
      <c r="AE12" s="90">
        <f>DataInput!AD11</f>
        <v>0</v>
      </c>
      <c r="AF12" s="90">
        <f>DataInput!AE11</f>
        <v>0</v>
      </c>
      <c r="AG12" s="90">
        <f>DataInput!AF11</f>
        <v>0</v>
      </c>
      <c r="AM12" s="51"/>
      <c r="AN12" s="89" t="s">
        <v>0</v>
      </c>
      <c r="AO12" s="90">
        <f>DataInput!AN11</f>
        <v>0</v>
      </c>
      <c r="AP12" s="90">
        <f>DataInput!AO11</f>
        <v>0</v>
      </c>
      <c r="AQ12" s="90">
        <f>DataInput!AP11</f>
        <v>0</v>
      </c>
      <c r="AR12" s="90">
        <f>DataInput!AQ11</f>
        <v>0</v>
      </c>
      <c r="AS12" s="90">
        <f>DataInput!AR11</f>
        <v>0</v>
      </c>
      <c r="AT12" s="90">
        <f>DataInput!AS11</f>
        <v>0</v>
      </c>
      <c r="AU12" s="90">
        <f>DataInput!AT11</f>
        <v>0</v>
      </c>
      <c r="AV12" s="90">
        <f>DataInput!AU11</f>
        <v>0</v>
      </c>
      <c r="AW12" s="90">
        <f>DataInput!AV11</f>
        <v>0</v>
      </c>
      <c r="AX12" s="90">
        <f>DataInput!AW11</f>
        <v>0</v>
      </c>
      <c r="AY12" s="90">
        <f>DataInput!AX11</f>
        <v>0</v>
      </c>
      <c r="AZ12" s="90">
        <f>DataInput!AY11</f>
        <v>0</v>
      </c>
      <c r="BF12" s="51"/>
      <c r="BG12" s="89" t="s">
        <v>0</v>
      </c>
      <c r="BH12" s="90">
        <f>DataInput!BG11</f>
        <v>0</v>
      </c>
      <c r="BI12" s="90">
        <f>DataInput!BH11</f>
        <v>0</v>
      </c>
      <c r="BJ12" s="90">
        <f>DataInput!BI11</f>
        <v>0</v>
      </c>
      <c r="BK12" s="90">
        <f>DataInput!BJ11</f>
        <v>0</v>
      </c>
      <c r="BL12" s="90">
        <f>DataInput!BK11</f>
        <v>0</v>
      </c>
      <c r="BM12" s="90">
        <f>DataInput!BL11</f>
        <v>0</v>
      </c>
      <c r="BN12" s="90">
        <f>DataInput!BM11</f>
        <v>0</v>
      </c>
      <c r="BO12" s="90">
        <f>DataInput!BN11</f>
        <v>0</v>
      </c>
      <c r="BP12" s="90">
        <f>DataInput!BO11</f>
        <v>0</v>
      </c>
      <c r="BQ12" s="90">
        <f>DataInput!BP11</f>
        <v>0</v>
      </c>
      <c r="BR12" s="90">
        <f>DataInput!BQ11</f>
        <v>0</v>
      </c>
      <c r="BS12" s="90">
        <f>DataInput!BR11</f>
        <v>0</v>
      </c>
      <c r="BY12" s="51"/>
      <c r="BZ12" s="89" t="s">
        <v>0</v>
      </c>
      <c r="CA12" s="90">
        <f>DataInput!BZ11</f>
        <v>0</v>
      </c>
      <c r="CB12" s="90">
        <f>DataInput!CA11</f>
        <v>0</v>
      </c>
      <c r="CC12" s="90">
        <f>DataInput!CB11</f>
        <v>0</v>
      </c>
      <c r="CD12" s="90">
        <f>DataInput!CC11</f>
        <v>0</v>
      </c>
      <c r="CE12" s="90">
        <f>DataInput!CD11</f>
        <v>0</v>
      </c>
      <c r="CF12" s="90">
        <f>DataInput!CE11</f>
        <v>0</v>
      </c>
      <c r="CG12" s="90">
        <f>DataInput!CF11</f>
        <v>0</v>
      </c>
      <c r="CH12" s="90">
        <f>DataInput!CG11</f>
        <v>0</v>
      </c>
      <c r="CI12" s="90">
        <f>DataInput!CH11</f>
        <v>0</v>
      </c>
      <c r="CJ12" s="90">
        <f>DataInput!CI11</f>
        <v>0</v>
      </c>
      <c r="CK12" s="90">
        <f>DataInput!CJ11</f>
        <v>0</v>
      </c>
      <c r="CL12" s="90">
        <f>DataInput!CK11</f>
        <v>0</v>
      </c>
      <c r="CR12" s="51"/>
      <c r="CS12" s="89" t="s">
        <v>0</v>
      </c>
      <c r="CT12" s="90">
        <f>DataInput!CS11</f>
        <v>0</v>
      </c>
      <c r="CU12" s="90">
        <f>DataInput!CT11</f>
        <v>0</v>
      </c>
      <c r="CV12" s="90">
        <f>DataInput!CU11</f>
        <v>0</v>
      </c>
      <c r="CW12" s="90">
        <f>DataInput!CV11</f>
        <v>0</v>
      </c>
      <c r="CX12" s="90">
        <f>DataInput!CW11</f>
        <v>0</v>
      </c>
      <c r="CY12" s="90">
        <f>DataInput!CX11</f>
        <v>0</v>
      </c>
      <c r="CZ12" s="90">
        <f>DataInput!CY11</f>
        <v>0</v>
      </c>
      <c r="DA12" s="90">
        <f>DataInput!CZ11</f>
        <v>0</v>
      </c>
      <c r="DB12" s="90">
        <f>DataInput!DA11</f>
        <v>0</v>
      </c>
      <c r="DC12" s="90">
        <f>DataInput!DB11</f>
        <v>0</v>
      </c>
      <c r="DD12" s="90">
        <f>DataInput!DC11</f>
        <v>0</v>
      </c>
      <c r="DE12" s="90">
        <f>DataInput!DD11</f>
        <v>0</v>
      </c>
    </row>
    <row r="13" spans="1:109">
      <c r="A13" s="51"/>
      <c r="B13" s="36" t="s">
        <v>1</v>
      </c>
      <c r="C13" s="84">
        <f>DataInput!B21</f>
        <v>0</v>
      </c>
      <c r="D13" s="84">
        <f>DataInput!C21</f>
        <v>0</v>
      </c>
      <c r="E13" s="84">
        <f>DataInput!D21</f>
        <v>0</v>
      </c>
      <c r="F13" s="84">
        <f>DataInput!E21</f>
        <v>0</v>
      </c>
      <c r="G13" s="84">
        <f>DataInput!F21</f>
        <v>0</v>
      </c>
      <c r="H13" s="84">
        <f>DataInput!G21</f>
        <v>0</v>
      </c>
      <c r="I13" s="84">
        <f>DataInput!H21</f>
        <v>0</v>
      </c>
      <c r="J13" s="84">
        <f>DataInput!I21</f>
        <v>0</v>
      </c>
      <c r="K13" s="84">
        <f>DataInput!J21</f>
        <v>0</v>
      </c>
      <c r="L13" s="84">
        <f>DataInput!K21</f>
        <v>0</v>
      </c>
      <c r="M13" s="84">
        <f>DataInput!L21</f>
        <v>0</v>
      </c>
      <c r="N13" s="84">
        <f>DataInput!M21</f>
        <v>0</v>
      </c>
      <c r="T13" s="51"/>
      <c r="U13" s="216" t="s">
        <v>1</v>
      </c>
      <c r="V13" s="84">
        <f>DataInput!U21</f>
        <v>0</v>
      </c>
      <c r="W13" s="84">
        <f>DataInput!V21</f>
        <v>0</v>
      </c>
      <c r="X13" s="84">
        <f>DataInput!W21</f>
        <v>0</v>
      </c>
      <c r="Y13" s="84">
        <f>DataInput!X21</f>
        <v>0</v>
      </c>
      <c r="Z13" s="84">
        <f>DataInput!Y21</f>
        <v>0</v>
      </c>
      <c r="AA13" s="84">
        <f>DataInput!Z21</f>
        <v>0</v>
      </c>
      <c r="AB13" s="84">
        <f>DataInput!AA21</f>
        <v>0</v>
      </c>
      <c r="AC13" s="84">
        <f>DataInput!AB21</f>
        <v>0</v>
      </c>
      <c r="AD13" s="84">
        <f>DataInput!AC21</f>
        <v>0</v>
      </c>
      <c r="AE13" s="84">
        <f>DataInput!AD21</f>
        <v>0</v>
      </c>
      <c r="AF13" s="84">
        <f>DataInput!AE21</f>
        <v>0</v>
      </c>
      <c r="AG13" s="84">
        <f>DataInput!AF21</f>
        <v>0</v>
      </c>
      <c r="AM13" s="51"/>
      <c r="AN13" s="216" t="s">
        <v>1</v>
      </c>
      <c r="AO13" s="84">
        <f>DataInput!AN21</f>
        <v>0</v>
      </c>
      <c r="AP13" s="84">
        <f>DataInput!AO21</f>
        <v>0</v>
      </c>
      <c r="AQ13" s="84">
        <f>DataInput!AP21</f>
        <v>0</v>
      </c>
      <c r="AR13" s="84">
        <f>DataInput!AQ21</f>
        <v>0</v>
      </c>
      <c r="AS13" s="84">
        <f>DataInput!AR21</f>
        <v>0</v>
      </c>
      <c r="AT13" s="84">
        <f>DataInput!AS21</f>
        <v>0</v>
      </c>
      <c r="AU13" s="84">
        <f>DataInput!AT21</f>
        <v>0</v>
      </c>
      <c r="AV13" s="84">
        <f>DataInput!AU21</f>
        <v>0</v>
      </c>
      <c r="AW13" s="84">
        <f>DataInput!AV21</f>
        <v>0</v>
      </c>
      <c r="AX13" s="84">
        <f>DataInput!AW21</f>
        <v>0</v>
      </c>
      <c r="AY13" s="84">
        <f>DataInput!AX21</f>
        <v>0</v>
      </c>
      <c r="AZ13" s="84">
        <f>DataInput!AY21</f>
        <v>0</v>
      </c>
      <c r="BF13" s="51"/>
      <c r="BG13" s="216" t="s">
        <v>1</v>
      </c>
      <c r="BH13" s="84">
        <f>DataInput!BG21</f>
        <v>0</v>
      </c>
      <c r="BI13" s="84">
        <f>DataInput!BH21</f>
        <v>0</v>
      </c>
      <c r="BJ13" s="84">
        <f>DataInput!BI21</f>
        <v>0</v>
      </c>
      <c r="BK13" s="84">
        <f>DataInput!BJ21</f>
        <v>0</v>
      </c>
      <c r="BL13" s="84">
        <f>DataInput!BK21</f>
        <v>0</v>
      </c>
      <c r="BM13" s="84">
        <f>DataInput!BL21</f>
        <v>0</v>
      </c>
      <c r="BN13" s="84">
        <f>DataInput!BM21</f>
        <v>0</v>
      </c>
      <c r="BO13" s="84">
        <f>DataInput!BN21</f>
        <v>0</v>
      </c>
      <c r="BP13" s="84">
        <f>DataInput!BO21</f>
        <v>0</v>
      </c>
      <c r="BQ13" s="84">
        <f>DataInput!BP21</f>
        <v>0</v>
      </c>
      <c r="BR13" s="84">
        <f>DataInput!BQ21</f>
        <v>0</v>
      </c>
      <c r="BS13" s="84">
        <f>DataInput!BR21</f>
        <v>0</v>
      </c>
      <c r="BY13" s="51"/>
      <c r="BZ13" s="216" t="s">
        <v>1</v>
      </c>
      <c r="CA13" s="84">
        <f>DataInput!BZ21</f>
        <v>0</v>
      </c>
      <c r="CB13" s="84">
        <f>DataInput!CA21</f>
        <v>0</v>
      </c>
      <c r="CC13" s="84">
        <f>DataInput!CB21</f>
        <v>0</v>
      </c>
      <c r="CD13" s="84">
        <f>DataInput!CC21</f>
        <v>0</v>
      </c>
      <c r="CE13" s="84">
        <f>DataInput!CD21</f>
        <v>0</v>
      </c>
      <c r="CF13" s="84">
        <f>DataInput!CE21</f>
        <v>0</v>
      </c>
      <c r="CG13" s="84">
        <f>DataInput!CF21</f>
        <v>0</v>
      </c>
      <c r="CH13" s="84">
        <f>DataInput!CG21</f>
        <v>0</v>
      </c>
      <c r="CI13" s="84">
        <f>DataInput!CH21</f>
        <v>0</v>
      </c>
      <c r="CJ13" s="84">
        <f>DataInput!CI21</f>
        <v>0</v>
      </c>
      <c r="CK13" s="84">
        <f>DataInput!CJ21</f>
        <v>0</v>
      </c>
      <c r="CL13" s="84">
        <f>DataInput!CK21</f>
        <v>0</v>
      </c>
      <c r="CR13" s="51"/>
      <c r="CS13" s="216" t="s">
        <v>1</v>
      </c>
      <c r="CT13" s="84">
        <f>DataInput!CS21</f>
        <v>0</v>
      </c>
      <c r="CU13" s="84">
        <f>DataInput!CT21</f>
        <v>0</v>
      </c>
      <c r="CV13" s="84">
        <f>DataInput!CU21</f>
        <v>0</v>
      </c>
      <c r="CW13" s="84">
        <f>DataInput!CV21</f>
        <v>0</v>
      </c>
      <c r="CX13" s="84">
        <f>DataInput!CW21</f>
        <v>0</v>
      </c>
      <c r="CY13" s="84">
        <f>DataInput!CX21</f>
        <v>0</v>
      </c>
      <c r="CZ13" s="84">
        <f>DataInput!CY21</f>
        <v>0</v>
      </c>
      <c r="DA13" s="84">
        <f>DataInput!CZ21</f>
        <v>0</v>
      </c>
      <c r="DB13" s="84">
        <f>DataInput!DA21</f>
        <v>0</v>
      </c>
      <c r="DC13" s="84">
        <f>DataInput!DB21</f>
        <v>0</v>
      </c>
      <c r="DD13" s="84">
        <f>DataInput!DC21</f>
        <v>0</v>
      </c>
      <c r="DE13" s="84">
        <f>DataInput!DD21</f>
        <v>0</v>
      </c>
    </row>
    <row r="14" spans="1:109">
      <c r="A14" s="51"/>
      <c r="B14" s="36" t="s">
        <v>2</v>
      </c>
      <c r="C14" s="85">
        <f>DataInput!B31</f>
        <v>0</v>
      </c>
      <c r="D14" s="85">
        <f>DataInput!C31</f>
        <v>0</v>
      </c>
      <c r="E14" s="85">
        <f>DataInput!D31</f>
        <v>0</v>
      </c>
      <c r="F14" s="85">
        <f>DataInput!E31</f>
        <v>0</v>
      </c>
      <c r="G14" s="85">
        <f>DataInput!F31</f>
        <v>0</v>
      </c>
      <c r="H14" s="85">
        <f>DataInput!G31</f>
        <v>0</v>
      </c>
      <c r="I14" s="85">
        <f>DataInput!H31</f>
        <v>0</v>
      </c>
      <c r="J14" s="85">
        <f>DataInput!I31</f>
        <v>0</v>
      </c>
      <c r="K14" s="85">
        <f>DataInput!J31</f>
        <v>0</v>
      </c>
      <c r="L14" s="85">
        <f>DataInput!K31</f>
        <v>0</v>
      </c>
      <c r="M14" s="85">
        <f>DataInput!L31</f>
        <v>0</v>
      </c>
      <c r="N14" s="85">
        <f>DataInput!M31</f>
        <v>0</v>
      </c>
      <c r="T14" s="51"/>
      <c r="U14" s="216" t="s">
        <v>2</v>
      </c>
      <c r="V14" s="85">
        <f>DataInput!U31</f>
        <v>0</v>
      </c>
      <c r="W14" s="85">
        <f>DataInput!V31</f>
        <v>0</v>
      </c>
      <c r="X14" s="85">
        <f>DataInput!W31</f>
        <v>0</v>
      </c>
      <c r="Y14" s="85">
        <f>DataInput!X31</f>
        <v>0</v>
      </c>
      <c r="Z14" s="85">
        <f>DataInput!Y31</f>
        <v>0</v>
      </c>
      <c r="AA14" s="85">
        <f>DataInput!Z31</f>
        <v>0</v>
      </c>
      <c r="AB14" s="85">
        <f>DataInput!AA31</f>
        <v>0</v>
      </c>
      <c r="AC14" s="85">
        <f>DataInput!AB31</f>
        <v>0</v>
      </c>
      <c r="AD14" s="85">
        <f>DataInput!AC31</f>
        <v>0</v>
      </c>
      <c r="AE14" s="85">
        <f>DataInput!AD31</f>
        <v>0</v>
      </c>
      <c r="AF14" s="85">
        <f>DataInput!AE31</f>
        <v>0</v>
      </c>
      <c r="AG14" s="85">
        <f>DataInput!AF31</f>
        <v>0</v>
      </c>
      <c r="AM14" s="51"/>
      <c r="AN14" s="216" t="s">
        <v>2</v>
      </c>
      <c r="AO14" s="85">
        <f>DataInput!AN31</f>
        <v>0</v>
      </c>
      <c r="AP14" s="85">
        <f>DataInput!AO31</f>
        <v>0</v>
      </c>
      <c r="AQ14" s="85">
        <f>DataInput!AP31</f>
        <v>0</v>
      </c>
      <c r="AR14" s="85">
        <f>DataInput!AQ31</f>
        <v>0</v>
      </c>
      <c r="AS14" s="85">
        <f>DataInput!AR31</f>
        <v>0</v>
      </c>
      <c r="AT14" s="85">
        <f>DataInput!AS31</f>
        <v>0</v>
      </c>
      <c r="AU14" s="85">
        <f>DataInput!AT31</f>
        <v>0</v>
      </c>
      <c r="AV14" s="85">
        <f>DataInput!AU31</f>
        <v>0</v>
      </c>
      <c r="AW14" s="85">
        <f>DataInput!AV31</f>
        <v>0</v>
      </c>
      <c r="AX14" s="85">
        <f>DataInput!AW31</f>
        <v>0</v>
      </c>
      <c r="AY14" s="85">
        <f>DataInput!AX31</f>
        <v>0</v>
      </c>
      <c r="AZ14" s="85">
        <f>DataInput!AY31</f>
        <v>0</v>
      </c>
      <c r="BF14" s="51"/>
      <c r="BG14" s="216" t="s">
        <v>2</v>
      </c>
      <c r="BH14" s="85">
        <f>DataInput!BG31</f>
        <v>0</v>
      </c>
      <c r="BI14" s="85">
        <f>DataInput!BH31</f>
        <v>0</v>
      </c>
      <c r="BJ14" s="85">
        <f>DataInput!BI31</f>
        <v>0</v>
      </c>
      <c r="BK14" s="85">
        <f>DataInput!BJ31</f>
        <v>0</v>
      </c>
      <c r="BL14" s="85">
        <f>DataInput!BK31</f>
        <v>0</v>
      </c>
      <c r="BM14" s="85">
        <f>DataInput!BL31</f>
        <v>0</v>
      </c>
      <c r="BN14" s="85">
        <f>DataInput!BM31</f>
        <v>0</v>
      </c>
      <c r="BO14" s="85">
        <f>DataInput!BN31</f>
        <v>0</v>
      </c>
      <c r="BP14" s="85">
        <f>DataInput!BO31</f>
        <v>0</v>
      </c>
      <c r="BQ14" s="85">
        <f>DataInput!BP31</f>
        <v>0</v>
      </c>
      <c r="BR14" s="85">
        <f>DataInput!BQ31</f>
        <v>0</v>
      </c>
      <c r="BS14" s="85">
        <f>DataInput!BR31</f>
        <v>0</v>
      </c>
      <c r="BY14" s="51"/>
      <c r="BZ14" s="216" t="s">
        <v>2</v>
      </c>
      <c r="CA14" s="85">
        <f>DataInput!BZ31</f>
        <v>0</v>
      </c>
      <c r="CB14" s="85">
        <f>DataInput!CA31</f>
        <v>0</v>
      </c>
      <c r="CC14" s="85">
        <f>DataInput!CB31</f>
        <v>0</v>
      </c>
      <c r="CD14" s="85">
        <f>DataInput!CC31</f>
        <v>0</v>
      </c>
      <c r="CE14" s="85">
        <f>DataInput!CD31</f>
        <v>0</v>
      </c>
      <c r="CF14" s="85">
        <f>DataInput!CE31</f>
        <v>0</v>
      </c>
      <c r="CG14" s="85">
        <f>DataInput!CF31</f>
        <v>0</v>
      </c>
      <c r="CH14" s="85">
        <f>DataInput!CG31</f>
        <v>0</v>
      </c>
      <c r="CI14" s="85">
        <f>DataInput!CH31</f>
        <v>0</v>
      </c>
      <c r="CJ14" s="85">
        <f>DataInput!CI31</f>
        <v>0</v>
      </c>
      <c r="CK14" s="85">
        <f>DataInput!CJ31</f>
        <v>0</v>
      </c>
      <c r="CL14" s="85">
        <f>DataInput!CK31</f>
        <v>0</v>
      </c>
      <c r="CR14" s="51"/>
      <c r="CS14" s="216" t="s">
        <v>2</v>
      </c>
      <c r="CT14" s="85">
        <f>DataInput!CS31</f>
        <v>0</v>
      </c>
      <c r="CU14" s="85">
        <f>DataInput!CT31</f>
        <v>0</v>
      </c>
      <c r="CV14" s="85">
        <f>DataInput!CU31</f>
        <v>0</v>
      </c>
      <c r="CW14" s="85">
        <f>DataInput!CV31</f>
        <v>0</v>
      </c>
      <c r="CX14" s="85">
        <f>DataInput!CW31</f>
        <v>0</v>
      </c>
      <c r="CY14" s="85">
        <f>DataInput!CX31</f>
        <v>0</v>
      </c>
      <c r="CZ14" s="85">
        <f>DataInput!CY31</f>
        <v>0</v>
      </c>
      <c r="DA14" s="85">
        <f>DataInput!CZ31</f>
        <v>0</v>
      </c>
      <c r="DB14" s="85">
        <f>DataInput!DA31</f>
        <v>0</v>
      </c>
      <c r="DC14" s="85">
        <f>DataInput!DB31</f>
        <v>0</v>
      </c>
      <c r="DD14" s="85">
        <f>DataInput!DC31</f>
        <v>0</v>
      </c>
      <c r="DE14" s="85">
        <f>DataInput!DD31</f>
        <v>0</v>
      </c>
    </row>
    <row r="15" spans="1:109">
      <c r="A15" s="51"/>
      <c r="B15" s="89" t="s">
        <v>3</v>
      </c>
      <c r="C15" s="90" t="e">
        <f t="array" ref="C15:C17">MMULT(DataInput!$G$5:$I$7,C12:C14)</f>
        <v>#VALUE!</v>
      </c>
      <c r="D15" s="90" t="e">
        <f t="array" ref="D15:D17">MMULT(DataInput!$G$5:$I$7,D12:D14)</f>
        <v>#VALUE!</v>
      </c>
      <c r="E15" s="90" t="e">
        <f t="array" ref="E15:E17">MMULT(DataInput!$G$5:$I$7,E12:E14)</f>
        <v>#VALUE!</v>
      </c>
      <c r="F15" s="90" t="e">
        <f t="array" ref="F15:F17">MMULT(DataInput!$G$5:$I$7,F12:F14)</f>
        <v>#VALUE!</v>
      </c>
      <c r="G15" s="90" t="e">
        <f t="array" ref="G15:G17">MMULT(DataInput!$G$5:$I$7,G12:G14)</f>
        <v>#VALUE!</v>
      </c>
      <c r="H15" s="90" t="e">
        <f t="array" ref="H15:H17">MMULT(DataInput!$G$5:$I$7,H12:H14)</f>
        <v>#VALUE!</v>
      </c>
      <c r="I15" s="90" t="e">
        <f t="array" ref="I15:I17">MMULT(DataInput!$G$5:$I$7,I12:I14)</f>
        <v>#VALUE!</v>
      </c>
      <c r="J15" s="90" t="e">
        <f t="array" ref="J15:J17">MMULT(DataInput!$G$5:$I$7,J12:J14)</f>
        <v>#VALUE!</v>
      </c>
      <c r="K15" s="90" t="e">
        <f t="array" ref="K15:K17">MMULT(DataInput!$G$5:$I$7,K12:K14)</f>
        <v>#VALUE!</v>
      </c>
      <c r="L15" s="90" t="e">
        <f t="array" ref="L15:L17">MMULT(DataInput!$G$5:$I$7,L12:L14)</f>
        <v>#VALUE!</v>
      </c>
      <c r="M15" s="90" t="e">
        <f t="array" ref="M15:M17">MMULT(DataInput!$G$5:$I$7,M12:M14)</f>
        <v>#VALUE!</v>
      </c>
      <c r="N15" s="90" t="e">
        <f t="array" ref="N15:N17">MMULT(DataInput!$G$5:$I$7,N12:N14)</f>
        <v>#VALUE!</v>
      </c>
      <c r="T15" s="51"/>
      <c r="U15" s="89" t="s">
        <v>3</v>
      </c>
      <c r="V15" s="90" t="e">
        <f t="array" ref="V15:V17">MMULT(DataInput!$Z$5:$AB$7,V12:V14)</f>
        <v>#VALUE!</v>
      </c>
      <c r="W15" s="90" t="e">
        <f t="array" ref="W15:W17">MMULT(DataInput!$Z$5:$AB$7,W12:W14)</f>
        <v>#VALUE!</v>
      </c>
      <c r="X15" s="90" t="e">
        <f t="array" ref="X15:X17">MMULT(DataInput!$Z$5:$AB$7,X12:X14)</f>
        <v>#VALUE!</v>
      </c>
      <c r="Y15" s="90" t="e">
        <f t="array" ref="Y15:Y17">MMULT(DataInput!$Z$5:$AB$7,Y12:Y14)</f>
        <v>#VALUE!</v>
      </c>
      <c r="Z15" s="90" t="e">
        <f t="array" ref="Z15:Z17">MMULT(DataInput!$Z$5:$AB$7,Z12:Z14)</f>
        <v>#VALUE!</v>
      </c>
      <c r="AA15" s="90" t="e">
        <f t="array" ref="AA15:AA17">MMULT(DataInput!$Z$5:$AB$7,AA12:AA14)</f>
        <v>#VALUE!</v>
      </c>
      <c r="AB15" s="90" t="e">
        <f t="array" ref="AB15:AB17">MMULT(DataInput!$Z$5:$AB$7,AB12:AB14)</f>
        <v>#VALUE!</v>
      </c>
      <c r="AC15" s="90" t="e">
        <f t="array" ref="AC15:AC17">MMULT(DataInput!$Z$5:$AB$7,AC12:AC14)</f>
        <v>#VALUE!</v>
      </c>
      <c r="AD15" s="90" t="e">
        <f t="array" ref="AD15:AD17">MMULT(DataInput!$Z$5:$AB$7,AD12:AD14)</f>
        <v>#VALUE!</v>
      </c>
      <c r="AE15" s="90" t="e">
        <f t="array" ref="AE15:AE17">MMULT(DataInput!$Z$5:$AB$7,AE12:AE14)</f>
        <v>#VALUE!</v>
      </c>
      <c r="AF15" s="90" t="e">
        <f t="array" ref="AF15:AF17">MMULT(DataInput!$Z$5:$AB$7,AF12:AF14)</f>
        <v>#VALUE!</v>
      </c>
      <c r="AG15" s="90" t="e">
        <f t="array" ref="AG15:AG17">MMULT(DataInput!$Z$5:$AB$7,AG12:AG14)</f>
        <v>#VALUE!</v>
      </c>
      <c r="AM15" s="51"/>
      <c r="AN15" s="89" t="s">
        <v>3</v>
      </c>
      <c r="AO15" s="90" t="e">
        <f t="array" ref="AO15:AO17">MMULT(DataInput!$AS$5:$AU$7,AO12:AO14)</f>
        <v>#VALUE!</v>
      </c>
      <c r="AP15" s="90" t="e">
        <f t="array" ref="AP15:AP17">MMULT(DataInput!$AS$5:$AU$7,AP12:AP14)</f>
        <v>#VALUE!</v>
      </c>
      <c r="AQ15" s="90" t="e">
        <f t="array" ref="AQ15:AQ17">MMULT(DataInput!$AS$5:$AU$7,AQ12:AQ14)</f>
        <v>#VALUE!</v>
      </c>
      <c r="AR15" s="90" t="e">
        <f t="array" ref="AR15:AR17">MMULT(DataInput!$AS$5:$AU$7,AR12:AR14)</f>
        <v>#VALUE!</v>
      </c>
      <c r="AS15" s="90" t="e">
        <f t="array" ref="AS15:AS17">MMULT(DataInput!$AS$5:$AU$7,AS12:AS14)</f>
        <v>#VALUE!</v>
      </c>
      <c r="AT15" s="90" t="e">
        <f t="array" ref="AT15:AT17">MMULT(DataInput!$AS$5:$AU$7,AT12:AT14)</f>
        <v>#VALUE!</v>
      </c>
      <c r="AU15" s="90" t="e">
        <f t="array" ref="AU15:AU17">MMULT(DataInput!$AS$5:$AU$7,AU12:AU14)</f>
        <v>#VALUE!</v>
      </c>
      <c r="AV15" s="90" t="e">
        <f t="array" ref="AV15:AV17">MMULT(DataInput!$AS$5:$AU$7,AV12:AV14)</f>
        <v>#VALUE!</v>
      </c>
      <c r="AW15" s="90" t="e">
        <f t="array" ref="AW15:AW17">MMULT(DataInput!$AS$5:$AU$7,AW12:AW14)</f>
        <v>#VALUE!</v>
      </c>
      <c r="AX15" s="90" t="e">
        <f t="array" ref="AX15:AX17">MMULT(DataInput!$AS$5:$AU$7,AX12:AX14)</f>
        <v>#VALUE!</v>
      </c>
      <c r="AY15" s="90" t="e">
        <f t="array" ref="AY15:AY17">MMULT(DataInput!$AS$5:$AU$7,AY12:AY14)</f>
        <v>#VALUE!</v>
      </c>
      <c r="AZ15" s="90" t="e">
        <f t="array" ref="AZ15:AZ17">MMULT(DataInput!$AS$5:$AU$7,AZ12:AZ14)</f>
        <v>#VALUE!</v>
      </c>
      <c r="BF15" s="51"/>
      <c r="BG15" s="89" t="s">
        <v>3</v>
      </c>
      <c r="BH15" s="90" t="e">
        <f t="array" ref="BH15:BH17">MMULT(DataInput!$BL$5:$BN$7,BH12:BH14)</f>
        <v>#VALUE!</v>
      </c>
      <c r="BI15" s="90" t="e">
        <f t="array" ref="BI15:BI17">MMULT(DataInput!$BL$5:$BN$7,BI12:BI14)</f>
        <v>#VALUE!</v>
      </c>
      <c r="BJ15" s="90" t="e">
        <f t="array" ref="BJ15:BJ17">MMULT(DataInput!$BL$5:$BN$7,BJ12:BJ14)</f>
        <v>#VALUE!</v>
      </c>
      <c r="BK15" s="90" t="e">
        <f t="array" ref="BK15:BK17">MMULT(DataInput!$BL$5:$BN$7,BK12:BK14)</f>
        <v>#VALUE!</v>
      </c>
      <c r="BL15" s="90" t="e">
        <f t="array" ref="BL15:BL17">MMULT(DataInput!$BL$5:$BN$7,BL12:BL14)</f>
        <v>#VALUE!</v>
      </c>
      <c r="BM15" s="90" t="e">
        <f t="array" ref="BM15:BM17">MMULT(DataInput!$BL$5:$BN$7,BM12:BM14)</f>
        <v>#VALUE!</v>
      </c>
      <c r="BN15" s="90" t="e">
        <f t="array" ref="BN15:BN17">MMULT(DataInput!$BL$5:$BN$7,BN12:BN14)</f>
        <v>#VALUE!</v>
      </c>
      <c r="BO15" s="90" t="e">
        <f t="array" ref="BO15:BO17">MMULT(DataInput!$BL$5:$BN$7,BO12:BO14)</f>
        <v>#VALUE!</v>
      </c>
      <c r="BP15" s="90" t="e">
        <f t="array" ref="BP15:BP17">MMULT(DataInput!$BL$5:$BN$7,BP12:BP14)</f>
        <v>#VALUE!</v>
      </c>
      <c r="BQ15" s="90" t="e">
        <f t="array" ref="BQ15:BQ17">MMULT(DataInput!$BL$5:$BN$7,BQ12:BQ14)</f>
        <v>#VALUE!</v>
      </c>
      <c r="BR15" s="90" t="e">
        <f t="array" ref="BR15:BR17">MMULT(DataInput!$BL$5:$BN$7,BR12:BR14)</f>
        <v>#VALUE!</v>
      </c>
      <c r="BS15" s="90" t="e">
        <f t="array" ref="BS15:BS17">MMULT(DataInput!$BL$5:$BN$7,BS12:BS14)</f>
        <v>#VALUE!</v>
      </c>
      <c r="BY15" s="51"/>
      <c r="BZ15" s="89" t="s">
        <v>3</v>
      </c>
      <c r="CA15" s="90" t="e">
        <f t="array" ref="CA15:CA17">MMULT(DataInput!$CE$5:$CG$7,CA12:CA14)</f>
        <v>#VALUE!</v>
      </c>
      <c r="CB15" s="90" t="e">
        <f t="array" ref="CB15:CB17">MMULT(DataInput!$CE$5:$CG$7,CB12:CB14)</f>
        <v>#VALUE!</v>
      </c>
      <c r="CC15" s="90" t="e">
        <f t="array" ref="CC15:CC17">MMULT(DataInput!$CE$5:$CG$7,CC12:CC14)</f>
        <v>#VALUE!</v>
      </c>
      <c r="CD15" s="90" t="e">
        <f t="array" ref="CD15:CD17">MMULT(DataInput!$CE$5:$CG$7,CD12:CD14)</f>
        <v>#VALUE!</v>
      </c>
      <c r="CE15" s="90" t="e">
        <f t="array" ref="CE15:CE17">MMULT(DataInput!$CE$5:$CG$7,CE12:CE14)</f>
        <v>#VALUE!</v>
      </c>
      <c r="CF15" s="90" t="e">
        <f t="array" ref="CF15:CF17">MMULT(DataInput!$CE$5:$CG$7,CF12:CF14)</f>
        <v>#VALUE!</v>
      </c>
      <c r="CG15" s="90" t="e">
        <f t="array" ref="CG15:CG17">MMULT(DataInput!$CE$5:$CG$7,CG12:CG14)</f>
        <v>#VALUE!</v>
      </c>
      <c r="CH15" s="90" t="e">
        <f t="array" ref="CH15:CH17">MMULT(DataInput!$CE$5:$CG$7,CH12:CH14)</f>
        <v>#VALUE!</v>
      </c>
      <c r="CI15" s="90" t="e">
        <f t="array" ref="CI15:CI17">MMULT(DataInput!$CE$5:$CG$7,CI12:CI14)</f>
        <v>#VALUE!</v>
      </c>
      <c r="CJ15" s="90" t="e">
        <f t="array" ref="CJ15:CJ17">MMULT(DataInput!$CE$5:$CG$7,CJ12:CJ14)</f>
        <v>#VALUE!</v>
      </c>
      <c r="CK15" s="90" t="e">
        <f t="array" ref="CK15:CK17">MMULT(DataInput!$CE$5:$CG$7,CK12:CK14)</f>
        <v>#VALUE!</v>
      </c>
      <c r="CL15" s="90" t="e">
        <f t="array" ref="CL15:CL17">MMULT(DataInput!$CE$5:$CG$7,CL12:CL14)</f>
        <v>#VALUE!</v>
      </c>
      <c r="CR15" s="51"/>
      <c r="CS15" s="89" t="s">
        <v>3</v>
      </c>
      <c r="CT15" s="90" t="e">
        <f t="array" ref="CT15:CT17">MMULT(DataInput!$CX$5:$CZ$7,CT12:CT14)</f>
        <v>#VALUE!</v>
      </c>
      <c r="CU15" s="90" t="e">
        <f t="array" ref="CU15:CU17">MMULT(DataInput!$CX$5:$CZ$7,CU12:CU14)</f>
        <v>#VALUE!</v>
      </c>
      <c r="CV15" s="90" t="e">
        <f t="array" ref="CV15:CV17">MMULT(DataInput!$CX$5:$CZ$7,CV12:CV14)</f>
        <v>#VALUE!</v>
      </c>
      <c r="CW15" s="90" t="e">
        <f t="array" ref="CW15:CW17">MMULT(DataInput!$CX$5:$CZ$7,CW12:CW14)</f>
        <v>#VALUE!</v>
      </c>
      <c r="CX15" s="90" t="e">
        <f t="array" ref="CX15:CX17">MMULT(DataInput!$CX$5:$CZ$7,CX12:CX14)</f>
        <v>#VALUE!</v>
      </c>
      <c r="CY15" s="90" t="e">
        <f t="array" ref="CY15:CY17">MMULT(DataInput!$CX$5:$CZ$7,CY12:CY14)</f>
        <v>#VALUE!</v>
      </c>
      <c r="CZ15" s="90" t="e">
        <f t="array" ref="CZ15:CZ17">MMULT(DataInput!$CX$5:$CZ$7,CZ12:CZ14)</f>
        <v>#VALUE!</v>
      </c>
      <c r="DA15" s="90" t="e">
        <f t="array" ref="DA15:DA17">MMULT(DataInput!$CX$5:$CZ$7,DA12:DA14)</f>
        <v>#VALUE!</v>
      </c>
      <c r="DB15" s="90" t="e">
        <f t="array" ref="DB15:DB17">MMULT(DataInput!$CX$5:$CZ$7,DB12:DB14)</f>
        <v>#VALUE!</v>
      </c>
      <c r="DC15" s="90" t="e">
        <f t="array" ref="DC15:DC17">MMULT(DataInput!$CX$5:$CZ$7,DC12:DC14)</f>
        <v>#VALUE!</v>
      </c>
      <c r="DD15" s="90" t="e">
        <f t="array" ref="DD15:DD17">MMULT(DataInput!$CX$5:$CZ$7,DD12:DD14)</f>
        <v>#VALUE!</v>
      </c>
      <c r="DE15" s="90" t="e">
        <f t="array" ref="DE15:DE17">MMULT(DataInput!$CX$5:$CZ$7,DE12:DE14)</f>
        <v>#VALUE!</v>
      </c>
    </row>
    <row r="16" spans="1:109">
      <c r="A16" s="51"/>
      <c r="B16" s="91" t="s">
        <v>4</v>
      </c>
      <c r="C16" s="67" t="e">
        <v>#VALUE!</v>
      </c>
      <c r="D16" s="67" t="e">
        <v>#VALUE!</v>
      </c>
      <c r="E16" s="67" t="e">
        <v>#VALUE!</v>
      </c>
      <c r="F16" s="67" t="e">
        <v>#VALUE!</v>
      </c>
      <c r="G16" s="67" t="e">
        <v>#VALUE!</v>
      </c>
      <c r="H16" s="67" t="e">
        <v>#VALUE!</v>
      </c>
      <c r="I16" s="67" t="e">
        <v>#VALUE!</v>
      </c>
      <c r="J16" s="67" t="e">
        <v>#VALUE!</v>
      </c>
      <c r="K16" s="67" t="e">
        <v>#VALUE!</v>
      </c>
      <c r="L16" s="67" t="e">
        <v>#VALUE!</v>
      </c>
      <c r="M16" s="67" t="e">
        <v>#VALUE!</v>
      </c>
      <c r="N16" s="67" t="e">
        <v>#VALUE!</v>
      </c>
      <c r="T16" s="51"/>
      <c r="U16" s="91" t="s">
        <v>4</v>
      </c>
      <c r="V16" s="67" t="e">
        <v>#VALUE!</v>
      </c>
      <c r="W16" s="67" t="e">
        <v>#VALUE!</v>
      </c>
      <c r="X16" s="67" t="e">
        <v>#VALUE!</v>
      </c>
      <c r="Y16" s="67" t="e">
        <v>#VALUE!</v>
      </c>
      <c r="Z16" s="67" t="e">
        <v>#VALUE!</v>
      </c>
      <c r="AA16" s="67" t="e">
        <v>#VALUE!</v>
      </c>
      <c r="AB16" s="67" t="e">
        <v>#VALUE!</v>
      </c>
      <c r="AC16" s="67" t="e">
        <v>#VALUE!</v>
      </c>
      <c r="AD16" s="67" t="e">
        <v>#VALUE!</v>
      </c>
      <c r="AE16" s="67" t="e">
        <v>#VALUE!</v>
      </c>
      <c r="AF16" s="67" t="e">
        <v>#VALUE!</v>
      </c>
      <c r="AG16" s="67" t="e">
        <v>#VALUE!</v>
      </c>
      <c r="AM16" s="51"/>
      <c r="AN16" s="91" t="s">
        <v>4</v>
      </c>
      <c r="AO16" s="67" t="e">
        <v>#VALUE!</v>
      </c>
      <c r="AP16" s="67" t="e">
        <v>#VALUE!</v>
      </c>
      <c r="AQ16" s="67" t="e">
        <v>#VALUE!</v>
      </c>
      <c r="AR16" s="67" t="e">
        <v>#VALUE!</v>
      </c>
      <c r="AS16" s="67" t="e">
        <v>#VALUE!</v>
      </c>
      <c r="AT16" s="67" t="e">
        <v>#VALUE!</v>
      </c>
      <c r="AU16" s="67" t="e">
        <v>#VALUE!</v>
      </c>
      <c r="AV16" s="67" t="e">
        <v>#VALUE!</v>
      </c>
      <c r="AW16" s="67" t="e">
        <v>#VALUE!</v>
      </c>
      <c r="AX16" s="67" t="e">
        <v>#VALUE!</v>
      </c>
      <c r="AY16" s="67" t="e">
        <v>#VALUE!</v>
      </c>
      <c r="AZ16" s="67" t="e">
        <v>#VALUE!</v>
      </c>
      <c r="BF16" s="51"/>
      <c r="BG16" s="91" t="s">
        <v>4</v>
      </c>
      <c r="BH16" s="67" t="e">
        <v>#VALUE!</v>
      </c>
      <c r="BI16" s="67" t="e">
        <v>#VALUE!</v>
      </c>
      <c r="BJ16" s="67" t="e">
        <v>#VALUE!</v>
      </c>
      <c r="BK16" s="67" t="e">
        <v>#VALUE!</v>
      </c>
      <c r="BL16" s="67" t="e">
        <v>#VALUE!</v>
      </c>
      <c r="BM16" s="67" t="e">
        <v>#VALUE!</v>
      </c>
      <c r="BN16" s="67" t="e">
        <v>#VALUE!</v>
      </c>
      <c r="BO16" s="67" t="e">
        <v>#VALUE!</v>
      </c>
      <c r="BP16" s="67" t="e">
        <v>#VALUE!</v>
      </c>
      <c r="BQ16" s="67" t="e">
        <v>#VALUE!</v>
      </c>
      <c r="BR16" s="67" t="e">
        <v>#VALUE!</v>
      </c>
      <c r="BS16" s="67" t="e">
        <v>#VALUE!</v>
      </c>
      <c r="BY16" s="51"/>
      <c r="BZ16" s="91" t="s">
        <v>4</v>
      </c>
      <c r="CA16" s="67" t="e">
        <v>#VALUE!</v>
      </c>
      <c r="CB16" s="67" t="e">
        <v>#VALUE!</v>
      </c>
      <c r="CC16" s="67" t="e">
        <v>#VALUE!</v>
      </c>
      <c r="CD16" s="67" t="e">
        <v>#VALUE!</v>
      </c>
      <c r="CE16" s="67" t="e">
        <v>#VALUE!</v>
      </c>
      <c r="CF16" s="67" t="e">
        <v>#VALUE!</v>
      </c>
      <c r="CG16" s="67" t="e">
        <v>#VALUE!</v>
      </c>
      <c r="CH16" s="67" t="e">
        <v>#VALUE!</v>
      </c>
      <c r="CI16" s="67" t="e">
        <v>#VALUE!</v>
      </c>
      <c r="CJ16" s="67" t="e">
        <v>#VALUE!</v>
      </c>
      <c r="CK16" s="67" t="e">
        <v>#VALUE!</v>
      </c>
      <c r="CL16" s="67" t="e">
        <v>#VALUE!</v>
      </c>
      <c r="CR16" s="51"/>
      <c r="CS16" s="91" t="s">
        <v>4</v>
      </c>
      <c r="CT16" s="67" t="e">
        <v>#VALUE!</v>
      </c>
      <c r="CU16" s="67" t="e">
        <v>#VALUE!</v>
      </c>
      <c r="CV16" s="67" t="e">
        <v>#VALUE!</v>
      </c>
      <c r="CW16" s="67" t="e">
        <v>#VALUE!</v>
      </c>
      <c r="CX16" s="67" t="e">
        <v>#VALUE!</v>
      </c>
      <c r="CY16" s="67" t="e">
        <v>#VALUE!</v>
      </c>
      <c r="CZ16" s="67" t="e">
        <v>#VALUE!</v>
      </c>
      <c r="DA16" s="67" t="e">
        <v>#VALUE!</v>
      </c>
      <c r="DB16" s="67" t="e">
        <v>#VALUE!</v>
      </c>
      <c r="DC16" s="67" t="e">
        <v>#VALUE!</v>
      </c>
      <c r="DD16" s="67" t="e">
        <v>#VALUE!</v>
      </c>
      <c r="DE16" s="67" t="e">
        <v>#VALUE!</v>
      </c>
    </row>
    <row r="17" spans="1:109">
      <c r="A17" s="51"/>
      <c r="B17" s="92" t="s">
        <v>5</v>
      </c>
      <c r="C17" s="93" t="e">
        <v>#VALUE!</v>
      </c>
      <c r="D17" s="93" t="e">
        <v>#VALUE!</v>
      </c>
      <c r="E17" s="93" t="e">
        <v>#VALUE!</v>
      </c>
      <c r="F17" s="93" t="e">
        <v>#VALUE!</v>
      </c>
      <c r="G17" s="93" t="e">
        <v>#VALUE!</v>
      </c>
      <c r="H17" s="93" t="e">
        <v>#VALUE!</v>
      </c>
      <c r="I17" s="93" t="e">
        <v>#VALUE!</v>
      </c>
      <c r="J17" s="93" t="e">
        <v>#VALUE!</v>
      </c>
      <c r="K17" s="93" t="e">
        <v>#VALUE!</v>
      </c>
      <c r="L17" s="93" t="e">
        <v>#VALUE!</v>
      </c>
      <c r="M17" s="93" t="e">
        <v>#VALUE!</v>
      </c>
      <c r="N17" s="93" t="e">
        <v>#VALUE!</v>
      </c>
      <c r="T17" s="51"/>
      <c r="U17" s="92" t="s">
        <v>5</v>
      </c>
      <c r="V17" s="93" t="e">
        <v>#VALUE!</v>
      </c>
      <c r="W17" s="93" t="e">
        <v>#VALUE!</v>
      </c>
      <c r="X17" s="93" t="e">
        <v>#VALUE!</v>
      </c>
      <c r="Y17" s="93" t="e">
        <v>#VALUE!</v>
      </c>
      <c r="Z17" s="93" t="e">
        <v>#VALUE!</v>
      </c>
      <c r="AA17" s="93" t="e">
        <v>#VALUE!</v>
      </c>
      <c r="AB17" s="93" t="e">
        <v>#VALUE!</v>
      </c>
      <c r="AC17" s="93" t="e">
        <v>#VALUE!</v>
      </c>
      <c r="AD17" s="93" t="e">
        <v>#VALUE!</v>
      </c>
      <c r="AE17" s="93" t="e">
        <v>#VALUE!</v>
      </c>
      <c r="AF17" s="93" t="e">
        <v>#VALUE!</v>
      </c>
      <c r="AG17" s="93" t="e">
        <v>#VALUE!</v>
      </c>
      <c r="AM17" s="51"/>
      <c r="AN17" s="92" t="s">
        <v>5</v>
      </c>
      <c r="AO17" s="93" t="e">
        <v>#VALUE!</v>
      </c>
      <c r="AP17" s="93" t="e">
        <v>#VALUE!</v>
      </c>
      <c r="AQ17" s="93" t="e">
        <v>#VALUE!</v>
      </c>
      <c r="AR17" s="93" t="e">
        <v>#VALUE!</v>
      </c>
      <c r="AS17" s="93" t="e">
        <v>#VALUE!</v>
      </c>
      <c r="AT17" s="93" t="e">
        <v>#VALUE!</v>
      </c>
      <c r="AU17" s="93" t="e">
        <v>#VALUE!</v>
      </c>
      <c r="AV17" s="93" t="e">
        <v>#VALUE!</v>
      </c>
      <c r="AW17" s="93" t="e">
        <v>#VALUE!</v>
      </c>
      <c r="AX17" s="93" t="e">
        <v>#VALUE!</v>
      </c>
      <c r="AY17" s="93" t="e">
        <v>#VALUE!</v>
      </c>
      <c r="AZ17" s="93" t="e">
        <v>#VALUE!</v>
      </c>
      <c r="BF17" s="51"/>
      <c r="BG17" s="92" t="s">
        <v>5</v>
      </c>
      <c r="BH17" s="93" t="e">
        <v>#VALUE!</v>
      </c>
      <c r="BI17" s="93" t="e">
        <v>#VALUE!</v>
      </c>
      <c r="BJ17" s="93" t="e">
        <v>#VALUE!</v>
      </c>
      <c r="BK17" s="93" t="e">
        <v>#VALUE!</v>
      </c>
      <c r="BL17" s="93" t="e">
        <v>#VALUE!</v>
      </c>
      <c r="BM17" s="93" t="e">
        <v>#VALUE!</v>
      </c>
      <c r="BN17" s="93" t="e">
        <v>#VALUE!</v>
      </c>
      <c r="BO17" s="93" t="e">
        <v>#VALUE!</v>
      </c>
      <c r="BP17" s="93" t="e">
        <v>#VALUE!</v>
      </c>
      <c r="BQ17" s="93" t="e">
        <v>#VALUE!</v>
      </c>
      <c r="BR17" s="93" t="e">
        <v>#VALUE!</v>
      </c>
      <c r="BS17" s="93" t="e">
        <v>#VALUE!</v>
      </c>
      <c r="BY17" s="51"/>
      <c r="BZ17" s="92" t="s">
        <v>5</v>
      </c>
      <c r="CA17" s="93" t="e">
        <v>#VALUE!</v>
      </c>
      <c r="CB17" s="93" t="e">
        <v>#VALUE!</v>
      </c>
      <c r="CC17" s="93" t="e">
        <v>#VALUE!</v>
      </c>
      <c r="CD17" s="93" t="e">
        <v>#VALUE!</v>
      </c>
      <c r="CE17" s="93" t="e">
        <v>#VALUE!</v>
      </c>
      <c r="CF17" s="93" t="e">
        <v>#VALUE!</v>
      </c>
      <c r="CG17" s="93" t="e">
        <v>#VALUE!</v>
      </c>
      <c r="CH17" s="93" t="e">
        <v>#VALUE!</v>
      </c>
      <c r="CI17" s="93" t="e">
        <v>#VALUE!</v>
      </c>
      <c r="CJ17" s="93" t="e">
        <v>#VALUE!</v>
      </c>
      <c r="CK17" s="93" t="e">
        <v>#VALUE!</v>
      </c>
      <c r="CL17" s="93" t="e">
        <v>#VALUE!</v>
      </c>
      <c r="CR17" s="51"/>
      <c r="CS17" s="92" t="s">
        <v>5</v>
      </c>
      <c r="CT17" s="93" t="e">
        <v>#VALUE!</v>
      </c>
      <c r="CU17" s="93" t="e">
        <v>#VALUE!</v>
      </c>
      <c r="CV17" s="93" t="e">
        <v>#VALUE!</v>
      </c>
      <c r="CW17" s="93" t="e">
        <v>#VALUE!</v>
      </c>
      <c r="CX17" s="93" t="e">
        <v>#VALUE!</v>
      </c>
      <c r="CY17" s="93" t="e">
        <v>#VALUE!</v>
      </c>
      <c r="CZ17" s="93" t="e">
        <v>#VALUE!</v>
      </c>
      <c r="DA17" s="93" t="e">
        <v>#VALUE!</v>
      </c>
      <c r="DB17" s="93" t="e">
        <v>#VALUE!</v>
      </c>
      <c r="DC17" s="93" t="e">
        <v>#VALUE!</v>
      </c>
      <c r="DD17" s="93" t="e">
        <v>#VALUE!</v>
      </c>
      <c r="DE17" s="93" t="e">
        <v>#VALUE!</v>
      </c>
    </row>
    <row r="18" spans="1:109">
      <c r="T18" s="31"/>
      <c r="AM18" s="31"/>
      <c r="BF18" s="31"/>
      <c r="BY18" s="31"/>
      <c r="CR18" s="31"/>
    </row>
    <row r="19" spans="1:109">
      <c r="T19" s="31"/>
      <c r="AM19" s="31"/>
      <c r="BF19" s="31"/>
      <c r="BY19" s="31"/>
      <c r="CR19" s="31"/>
    </row>
    <row r="20" spans="1:109">
      <c r="A20" s="87" t="s">
        <v>16</v>
      </c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>
        <v>6</v>
      </c>
      <c r="I20" s="6">
        <v>7</v>
      </c>
      <c r="J20" s="6">
        <v>8</v>
      </c>
      <c r="K20" s="6">
        <v>9</v>
      </c>
      <c r="L20" s="6">
        <v>10</v>
      </c>
      <c r="M20" s="6">
        <v>11</v>
      </c>
      <c r="N20" s="6">
        <v>12</v>
      </c>
      <c r="T20" s="87" t="s">
        <v>16</v>
      </c>
      <c r="U20" s="6"/>
      <c r="V20" s="6">
        <v>1</v>
      </c>
      <c r="W20" s="6">
        <v>2</v>
      </c>
      <c r="X20" s="6">
        <v>3</v>
      </c>
      <c r="Y20" s="6">
        <v>4</v>
      </c>
      <c r="Z20" s="6">
        <v>5</v>
      </c>
      <c r="AA20" s="6">
        <v>6</v>
      </c>
      <c r="AB20" s="6">
        <v>7</v>
      </c>
      <c r="AC20" s="6">
        <v>8</v>
      </c>
      <c r="AD20" s="6">
        <v>9</v>
      </c>
      <c r="AE20" s="6">
        <v>10</v>
      </c>
      <c r="AF20" s="6">
        <v>11</v>
      </c>
      <c r="AG20" s="6">
        <v>12</v>
      </c>
      <c r="AM20" s="87" t="s">
        <v>16</v>
      </c>
      <c r="AN20" s="6"/>
      <c r="AO20" s="6">
        <v>1</v>
      </c>
      <c r="AP20" s="6">
        <v>2</v>
      </c>
      <c r="AQ20" s="6">
        <v>3</v>
      </c>
      <c r="AR20" s="6">
        <v>4</v>
      </c>
      <c r="AS20" s="6">
        <v>5</v>
      </c>
      <c r="AT20" s="6">
        <v>6</v>
      </c>
      <c r="AU20" s="6">
        <v>7</v>
      </c>
      <c r="AV20" s="6">
        <v>8</v>
      </c>
      <c r="AW20" s="6">
        <v>9</v>
      </c>
      <c r="AX20" s="6">
        <v>10</v>
      </c>
      <c r="AY20" s="6">
        <v>11</v>
      </c>
      <c r="AZ20" s="6">
        <v>12</v>
      </c>
      <c r="BF20" s="87" t="s">
        <v>16</v>
      </c>
      <c r="BG20" s="6"/>
      <c r="BH20" s="6">
        <v>1</v>
      </c>
      <c r="BI20" s="6">
        <v>2</v>
      </c>
      <c r="BJ20" s="6">
        <v>3</v>
      </c>
      <c r="BK20" s="6">
        <v>4</v>
      </c>
      <c r="BL20" s="6">
        <v>5</v>
      </c>
      <c r="BM20" s="6">
        <v>6</v>
      </c>
      <c r="BN20" s="6">
        <v>7</v>
      </c>
      <c r="BO20" s="6">
        <v>8</v>
      </c>
      <c r="BP20" s="6">
        <v>9</v>
      </c>
      <c r="BQ20" s="6">
        <v>10</v>
      </c>
      <c r="BR20" s="6">
        <v>11</v>
      </c>
      <c r="BS20" s="6">
        <v>12</v>
      </c>
      <c r="BY20" s="87" t="s">
        <v>16</v>
      </c>
      <c r="BZ20" s="6"/>
      <c r="CA20" s="6">
        <v>1</v>
      </c>
      <c r="CB20" s="6">
        <v>2</v>
      </c>
      <c r="CC20" s="6">
        <v>3</v>
      </c>
      <c r="CD20" s="6">
        <v>4</v>
      </c>
      <c r="CE20" s="6">
        <v>5</v>
      </c>
      <c r="CF20" s="6">
        <v>6</v>
      </c>
      <c r="CG20" s="6">
        <v>7</v>
      </c>
      <c r="CH20" s="6">
        <v>8</v>
      </c>
      <c r="CI20" s="6">
        <v>9</v>
      </c>
      <c r="CJ20" s="6">
        <v>10</v>
      </c>
      <c r="CK20" s="6">
        <v>11</v>
      </c>
      <c r="CL20" s="6">
        <v>12</v>
      </c>
      <c r="CR20" s="87" t="s">
        <v>16</v>
      </c>
      <c r="CS20" s="6"/>
      <c r="CT20" s="6">
        <v>1</v>
      </c>
      <c r="CU20" s="6">
        <v>2</v>
      </c>
      <c r="CV20" s="6">
        <v>3</v>
      </c>
      <c r="CW20" s="6">
        <v>4</v>
      </c>
      <c r="CX20" s="6">
        <v>5</v>
      </c>
      <c r="CY20" s="6">
        <v>6</v>
      </c>
      <c r="CZ20" s="6">
        <v>7</v>
      </c>
      <c r="DA20" s="6">
        <v>8</v>
      </c>
      <c r="DB20" s="6">
        <v>9</v>
      </c>
      <c r="DC20" s="6">
        <v>10</v>
      </c>
      <c r="DD20" s="6">
        <v>11</v>
      </c>
      <c r="DE20" s="6">
        <v>12</v>
      </c>
    </row>
    <row r="21" spans="1:109">
      <c r="A21" s="51"/>
      <c r="B21" s="89" t="s">
        <v>0</v>
      </c>
      <c r="C21" s="90">
        <f>DataInput!B12</f>
        <v>0</v>
      </c>
      <c r="D21" s="90">
        <f>DataInput!C12</f>
        <v>0</v>
      </c>
      <c r="E21" s="90">
        <f>DataInput!D12</f>
        <v>0</v>
      </c>
      <c r="F21" s="90">
        <f>DataInput!E12</f>
        <v>0</v>
      </c>
      <c r="G21" s="90">
        <f>DataInput!F12</f>
        <v>0</v>
      </c>
      <c r="H21" s="90">
        <f>DataInput!G12</f>
        <v>0</v>
      </c>
      <c r="I21" s="90">
        <f>DataInput!H12</f>
        <v>0</v>
      </c>
      <c r="J21" s="90">
        <f>DataInput!I12</f>
        <v>0</v>
      </c>
      <c r="K21" s="90">
        <f>DataInput!J12</f>
        <v>0</v>
      </c>
      <c r="L21" s="90">
        <f>DataInput!K12</f>
        <v>0</v>
      </c>
      <c r="M21" s="90">
        <f>DataInput!L12</f>
        <v>0</v>
      </c>
      <c r="N21" s="90">
        <f>DataInput!M12</f>
        <v>0</v>
      </c>
      <c r="T21" s="51"/>
      <c r="U21" s="89" t="s">
        <v>0</v>
      </c>
      <c r="V21" s="90">
        <f>DataInput!U12</f>
        <v>0</v>
      </c>
      <c r="W21" s="90">
        <f>DataInput!V12</f>
        <v>0</v>
      </c>
      <c r="X21" s="90">
        <f>DataInput!W12</f>
        <v>0</v>
      </c>
      <c r="Y21" s="90">
        <f>DataInput!X12</f>
        <v>0</v>
      </c>
      <c r="Z21" s="90">
        <f>DataInput!Y12</f>
        <v>0</v>
      </c>
      <c r="AA21" s="90">
        <f>DataInput!Z12</f>
        <v>0</v>
      </c>
      <c r="AB21" s="90">
        <f>DataInput!AA12</f>
        <v>0</v>
      </c>
      <c r="AC21" s="90">
        <f>DataInput!AB12</f>
        <v>0</v>
      </c>
      <c r="AD21" s="90">
        <f>DataInput!AC12</f>
        <v>0</v>
      </c>
      <c r="AE21" s="90">
        <f>DataInput!AD12</f>
        <v>0</v>
      </c>
      <c r="AF21" s="90">
        <f>DataInput!AE12</f>
        <v>0</v>
      </c>
      <c r="AG21" s="90">
        <f>DataInput!AF12</f>
        <v>0</v>
      </c>
      <c r="AM21" s="51"/>
      <c r="AN21" s="89" t="s">
        <v>0</v>
      </c>
      <c r="AO21" s="90">
        <f>DataInput!AN12</f>
        <v>0</v>
      </c>
      <c r="AP21" s="90">
        <f>DataInput!AO12</f>
        <v>0</v>
      </c>
      <c r="AQ21" s="90">
        <f>DataInput!AP12</f>
        <v>0</v>
      </c>
      <c r="AR21" s="90">
        <f>DataInput!AQ12</f>
        <v>0</v>
      </c>
      <c r="AS21" s="90">
        <f>DataInput!AR12</f>
        <v>0</v>
      </c>
      <c r="AT21" s="90">
        <f>DataInput!AS12</f>
        <v>0</v>
      </c>
      <c r="AU21" s="90">
        <f>DataInput!AT12</f>
        <v>0</v>
      </c>
      <c r="AV21" s="90">
        <f>DataInput!AU12</f>
        <v>0</v>
      </c>
      <c r="AW21" s="90">
        <f>DataInput!AV12</f>
        <v>0</v>
      </c>
      <c r="AX21" s="90">
        <f>DataInput!AW12</f>
        <v>0</v>
      </c>
      <c r="AY21" s="90">
        <f>DataInput!AX12</f>
        <v>0</v>
      </c>
      <c r="AZ21" s="90">
        <f>DataInput!AY12</f>
        <v>0</v>
      </c>
      <c r="BF21" s="51"/>
      <c r="BG21" s="89" t="s">
        <v>0</v>
      </c>
      <c r="BH21" s="90">
        <f>DataInput!BG12</f>
        <v>0</v>
      </c>
      <c r="BI21" s="90">
        <f>DataInput!BH12</f>
        <v>0</v>
      </c>
      <c r="BJ21" s="90">
        <f>DataInput!BI12</f>
        <v>0</v>
      </c>
      <c r="BK21" s="90">
        <f>DataInput!BJ12</f>
        <v>0</v>
      </c>
      <c r="BL21" s="90">
        <f>DataInput!BK12</f>
        <v>0</v>
      </c>
      <c r="BM21" s="90">
        <f>DataInput!BL12</f>
        <v>0</v>
      </c>
      <c r="BN21" s="90">
        <f>DataInput!BM12</f>
        <v>0</v>
      </c>
      <c r="BO21" s="90">
        <f>DataInput!BN12</f>
        <v>0</v>
      </c>
      <c r="BP21" s="90">
        <f>DataInput!BO12</f>
        <v>0</v>
      </c>
      <c r="BQ21" s="90">
        <f>DataInput!BP12</f>
        <v>0</v>
      </c>
      <c r="BR21" s="90">
        <f>DataInput!BQ12</f>
        <v>0</v>
      </c>
      <c r="BS21" s="90">
        <f>DataInput!BR12</f>
        <v>0</v>
      </c>
      <c r="BY21" s="51"/>
      <c r="BZ21" s="89" t="s">
        <v>0</v>
      </c>
      <c r="CA21" s="90">
        <f>DataInput!BZ12</f>
        <v>0</v>
      </c>
      <c r="CB21" s="90">
        <f>DataInput!CA12</f>
        <v>0</v>
      </c>
      <c r="CC21" s="90">
        <f>DataInput!CB12</f>
        <v>0</v>
      </c>
      <c r="CD21" s="90">
        <f>DataInput!CC12</f>
        <v>0</v>
      </c>
      <c r="CE21" s="90">
        <f>DataInput!CD12</f>
        <v>0</v>
      </c>
      <c r="CF21" s="90">
        <f>DataInput!CE12</f>
        <v>0</v>
      </c>
      <c r="CG21" s="90">
        <f>DataInput!CF12</f>
        <v>0</v>
      </c>
      <c r="CH21" s="90">
        <f>DataInput!CG12</f>
        <v>0</v>
      </c>
      <c r="CI21" s="90">
        <f>DataInput!CH12</f>
        <v>0</v>
      </c>
      <c r="CJ21" s="90">
        <f>DataInput!CI12</f>
        <v>0</v>
      </c>
      <c r="CK21" s="90">
        <f>DataInput!CJ12</f>
        <v>0</v>
      </c>
      <c r="CL21" s="90">
        <f>DataInput!CK12</f>
        <v>0</v>
      </c>
      <c r="CR21" s="51"/>
      <c r="CS21" s="89" t="s">
        <v>0</v>
      </c>
      <c r="CT21" s="90">
        <f>DataInput!CS12</f>
        <v>0</v>
      </c>
      <c r="CU21" s="90">
        <f>DataInput!CT12</f>
        <v>0</v>
      </c>
      <c r="CV21" s="90">
        <f>DataInput!CU12</f>
        <v>0</v>
      </c>
      <c r="CW21" s="90">
        <f>DataInput!CV12</f>
        <v>0</v>
      </c>
      <c r="CX21" s="90">
        <f>DataInput!CW12</f>
        <v>0</v>
      </c>
      <c r="CY21" s="90">
        <f>DataInput!CX12</f>
        <v>0</v>
      </c>
      <c r="CZ21" s="90">
        <f>DataInput!CY12</f>
        <v>0</v>
      </c>
      <c r="DA21" s="90">
        <f>DataInput!CZ12</f>
        <v>0</v>
      </c>
      <c r="DB21" s="90">
        <f>DataInput!DA12</f>
        <v>0</v>
      </c>
      <c r="DC21" s="90">
        <f>DataInput!DB12</f>
        <v>0</v>
      </c>
      <c r="DD21" s="90">
        <f>DataInput!DC12</f>
        <v>0</v>
      </c>
      <c r="DE21" s="90">
        <f>DataInput!DD12</f>
        <v>0</v>
      </c>
    </row>
    <row r="22" spans="1:109">
      <c r="A22" s="51"/>
      <c r="B22" s="36" t="s">
        <v>1</v>
      </c>
      <c r="C22" s="84">
        <f>DataInput!B22</f>
        <v>0</v>
      </c>
      <c r="D22" s="84">
        <f>DataInput!C22</f>
        <v>0</v>
      </c>
      <c r="E22" s="84">
        <f>DataInput!D22</f>
        <v>0</v>
      </c>
      <c r="F22" s="84">
        <f>DataInput!E22</f>
        <v>0</v>
      </c>
      <c r="G22" s="84">
        <f>DataInput!F22</f>
        <v>0</v>
      </c>
      <c r="H22" s="84">
        <f>DataInput!G22</f>
        <v>0</v>
      </c>
      <c r="I22" s="84">
        <f>DataInput!H22</f>
        <v>0</v>
      </c>
      <c r="J22" s="84">
        <f>DataInput!I22</f>
        <v>0</v>
      </c>
      <c r="K22" s="84">
        <f>DataInput!J22</f>
        <v>0</v>
      </c>
      <c r="L22" s="84">
        <f>DataInput!K22</f>
        <v>0</v>
      </c>
      <c r="M22" s="84">
        <f>DataInput!L22</f>
        <v>0</v>
      </c>
      <c r="N22" s="84">
        <f>DataInput!M22</f>
        <v>0</v>
      </c>
      <c r="T22" s="51"/>
      <c r="U22" s="216" t="s">
        <v>1</v>
      </c>
      <c r="V22" s="84">
        <f>DataInput!U22</f>
        <v>0</v>
      </c>
      <c r="W22" s="84">
        <f>DataInput!V22</f>
        <v>0</v>
      </c>
      <c r="X22" s="84">
        <f>DataInput!W22</f>
        <v>0</v>
      </c>
      <c r="Y22" s="84">
        <f>DataInput!X22</f>
        <v>0</v>
      </c>
      <c r="Z22" s="84">
        <f>DataInput!Y22</f>
        <v>0</v>
      </c>
      <c r="AA22" s="84">
        <f>DataInput!Z22</f>
        <v>0</v>
      </c>
      <c r="AB22" s="84">
        <f>DataInput!AA22</f>
        <v>0</v>
      </c>
      <c r="AC22" s="84">
        <f>DataInput!AB22</f>
        <v>0</v>
      </c>
      <c r="AD22" s="84">
        <f>DataInput!AC22</f>
        <v>0</v>
      </c>
      <c r="AE22" s="84">
        <f>DataInput!AD22</f>
        <v>0</v>
      </c>
      <c r="AF22" s="84">
        <f>DataInput!AE22</f>
        <v>0</v>
      </c>
      <c r="AG22" s="84">
        <f>DataInput!AF22</f>
        <v>0</v>
      </c>
      <c r="AM22" s="51"/>
      <c r="AN22" s="216" t="s">
        <v>1</v>
      </c>
      <c r="AO22" s="84">
        <f>DataInput!AN22</f>
        <v>0</v>
      </c>
      <c r="AP22" s="84">
        <f>DataInput!AO22</f>
        <v>0</v>
      </c>
      <c r="AQ22" s="84">
        <f>DataInput!AP22</f>
        <v>0</v>
      </c>
      <c r="AR22" s="84">
        <f>DataInput!AQ22</f>
        <v>0</v>
      </c>
      <c r="AS22" s="84">
        <f>DataInput!AR22</f>
        <v>0</v>
      </c>
      <c r="AT22" s="84">
        <f>DataInput!AS22</f>
        <v>0</v>
      </c>
      <c r="AU22" s="84">
        <f>DataInput!AT22</f>
        <v>0</v>
      </c>
      <c r="AV22" s="84">
        <f>DataInput!AU22</f>
        <v>0</v>
      </c>
      <c r="AW22" s="84">
        <f>DataInput!AV22</f>
        <v>0</v>
      </c>
      <c r="AX22" s="84">
        <f>DataInput!AW22</f>
        <v>0</v>
      </c>
      <c r="AY22" s="84">
        <f>DataInput!AX22</f>
        <v>0</v>
      </c>
      <c r="AZ22" s="84">
        <f>DataInput!AY22</f>
        <v>0</v>
      </c>
      <c r="BF22" s="51"/>
      <c r="BG22" s="216" t="s">
        <v>1</v>
      </c>
      <c r="BH22" s="84">
        <f>DataInput!BG22</f>
        <v>0</v>
      </c>
      <c r="BI22" s="84">
        <f>DataInput!BH22</f>
        <v>0</v>
      </c>
      <c r="BJ22" s="84">
        <f>DataInput!BI22</f>
        <v>0</v>
      </c>
      <c r="BK22" s="84">
        <f>DataInput!BJ22</f>
        <v>0</v>
      </c>
      <c r="BL22" s="84">
        <f>DataInput!BK22</f>
        <v>0</v>
      </c>
      <c r="BM22" s="84">
        <f>DataInput!BL22</f>
        <v>0</v>
      </c>
      <c r="BN22" s="84">
        <f>DataInput!BM22</f>
        <v>0</v>
      </c>
      <c r="BO22" s="84">
        <f>DataInput!BN22</f>
        <v>0</v>
      </c>
      <c r="BP22" s="84">
        <f>DataInput!BO22</f>
        <v>0</v>
      </c>
      <c r="BQ22" s="84">
        <f>DataInput!BP22</f>
        <v>0</v>
      </c>
      <c r="BR22" s="84">
        <f>DataInput!BQ22</f>
        <v>0</v>
      </c>
      <c r="BS22" s="84">
        <f>DataInput!BR22</f>
        <v>0</v>
      </c>
      <c r="BY22" s="51"/>
      <c r="BZ22" s="216" t="s">
        <v>1</v>
      </c>
      <c r="CA22" s="84">
        <f>DataInput!BZ22</f>
        <v>0</v>
      </c>
      <c r="CB22" s="84">
        <f>DataInput!CA22</f>
        <v>0</v>
      </c>
      <c r="CC22" s="84">
        <f>DataInput!CB22</f>
        <v>0</v>
      </c>
      <c r="CD22" s="84">
        <f>DataInput!CC22</f>
        <v>0</v>
      </c>
      <c r="CE22" s="84">
        <f>DataInput!CD22</f>
        <v>0</v>
      </c>
      <c r="CF22" s="84">
        <f>DataInput!CE22</f>
        <v>0</v>
      </c>
      <c r="CG22" s="84">
        <f>DataInput!CF22</f>
        <v>0</v>
      </c>
      <c r="CH22" s="84">
        <f>DataInput!CG22</f>
        <v>0</v>
      </c>
      <c r="CI22" s="84">
        <f>DataInput!CH22</f>
        <v>0</v>
      </c>
      <c r="CJ22" s="84">
        <f>DataInput!CI22</f>
        <v>0</v>
      </c>
      <c r="CK22" s="84">
        <f>DataInput!CJ22</f>
        <v>0</v>
      </c>
      <c r="CL22" s="84">
        <f>DataInput!CK22</f>
        <v>0</v>
      </c>
      <c r="CR22" s="51"/>
      <c r="CS22" s="216" t="s">
        <v>1</v>
      </c>
      <c r="CT22" s="84">
        <f>DataInput!CS22</f>
        <v>0</v>
      </c>
      <c r="CU22" s="84">
        <f>DataInput!CT22</f>
        <v>0</v>
      </c>
      <c r="CV22" s="84">
        <f>DataInput!CU22</f>
        <v>0</v>
      </c>
      <c r="CW22" s="84">
        <f>DataInput!CV22</f>
        <v>0</v>
      </c>
      <c r="CX22" s="84">
        <f>DataInput!CW22</f>
        <v>0</v>
      </c>
      <c r="CY22" s="84">
        <f>DataInput!CX22</f>
        <v>0</v>
      </c>
      <c r="CZ22" s="84">
        <f>DataInput!CY22</f>
        <v>0</v>
      </c>
      <c r="DA22" s="84">
        <f>DataInput!CZ22</f>
        <v>0</v>
      </c>
      <c r="DB22" s="84">
        <f>DataInput!DA22</f>
        <v>0</v>
      </c>
      <c r="DC22" s="84">
        <f>DataInput!DB22</f>
        <v>0</v>
      </c>
      <c r="DD22" s="84">
        <f>DataInput!DC22</f>
        <v>0</v>
      </c>
      <c r="DE22" s="84">
        <f>DataInput!DD22</f>
        <v>0</v>
      </c>
    </row>
    <row r="23" spans="1:109">
      <c r="A23" s="51"/>
      <c r="B23" s="36" t="s">
        <v>2</v>
      </c>
      <c r="C23" s="85">
        <f>DataInput!B32</f>
        <v>0</v>
      </c>
      <c r="D23" s="85">
        <f>DataInput!C32</f>
        <v>0</v>
      </c>
      <c r="E23" s="85">
        <f>DataInput!D32</f>
        <v>0</v>
      </c>
      <c r="F23" s="85">
        <f>DataInput!E32</f>
        <v>0</v>
      </c>
      <c r="G23" s="85">
        <f>DataInput!F32</f>
        <v>0</v>
      </c>
      <c r="H23" s="85">
        <f>DataInput!G32</f>
        <v>0</v>
      </c>
      <c r="I23" s="85">
        <f>DataInput!H32</f>
        <v>0</v>
      </c>
      <c r="J23" s="85">
        <f>DataInput!I32</f>
        <v>0</v>
      </c>
      <c r="K23" s="85">
        <f>DataInput!J32</f>
        <v>0</v>
      </c>
      <c r="L23" s="85">
        <f>DataInput!K32</f>
        <v>0</v>
      </c>
      <c r="M23" s="85">
        <f>DataInput!L32</f>
        <v>0</v>
      </c>
      <c r="N23" s="85">
        <f>DataInput!M32</f>
        <v>0</v>
      </c>
      <c r="T23" s="51"/>
      <c r="U23" s="216" t="s">
        <v>2</v>
      </c>
      <c r="V23" s="85">
        <f>DataInput!U32</f>
        <v>0</v>
      </c>
      <c r="W23" s="85">
        <f>DataInput!V32</f>
        <v>0</v>
      </c>
      <c r="X23" s="85">
        <f>DataInput!W32</f>
        <v>0</v>
      </c>
      <c r="Y23" s="85">
        <f>DataInput!X32</f>
        <v>0</v>
      </c>
      <c r="Z23" s="85">
        <f>DataInput!Y32</f>
        <v>0</v>
      </c>
      <c r="AA23" s="85">
        <f>DataInput!Z32</f>
        <v>0</v>
      </c>
      <c r="AB23" s="85">
        <f>DataInput!AA32</f>
        <v>0</v>
      </c>
      <c r="AC23" s="85">
        <f>DataInput!AB32</f>
        <v>0</v>
      </c>
      <c r="AD23" s="85">
        <f>DataInput!AC32</f>
        <v>0</v>
      </c>
      <c r="AE23" s="85">
        <f>DataInput!AD32</f>
        <v>0</v>
      </c>
      <c r="AF23" s="85">
        <f>DataInput!AE32</f>
        <v>0</v>
      </c>
      <c r="AG23" s="85">
        <f>DataInput!AF32</f>
        <v>0</v>
      </c>
      <c r="AM23" s="51"/>
      <c r="AN23" s="216" t="s">
        <v>2</v>
      </c>
      <c r="AO23" s="85">
        <f>DataInput!AN32</f>
        <v>0</v>
      </c>
      <c r="AP23" s="85">
        <f>DataInput!AO32</f>
        <v>0</v>
      </c>
      <c r="AQ23" s="85">
        <f>DataInput!AP32</f>
        <v>0</v>
      </c>
      <c r="AR23" s="85">
        <f>DataInput!AQ32</f>
        <v>0</v>
      </c>
      <c r="AS23" s="85">
        <f>DataInput!AR32</f>
        <v>0</v>
      </c>
      <c r="AT23" s="85">
        <f>DataInput!AS32</f>
        <v>0</v>
      </c>
      <c r="AU23" s="85">
        <f>DataInput!AT32</f>
        <v>0</v>
      </c>
      <c r="AV23" s="85">
        <f>DataInput!AU32</f>
        <v>0</v>
      </c>
      <c r="AW23" s="85">
        <f>DataInput!AV32</f>
        <v>0</v>
      </c>
      <c r="AX23" s="85">
        <f>DataInput!AW32</f>
        <v>0</v>
      </c>
      <c r="AY23" s="85">
        <f>DataInput!AX32</f>
        <v>0</v>
      </c>
      <c r="AZ23" s="85">
        <f>DataInput!AY32</f>
        <v>0</v>
      </c>
      <c r="BF23" s="51"/>
      <c r="BG23" s="216" t="s">
        <v>2</v>
      </c>
      <c r="BH23" s="85">
        <f>DataInput!BG32</f>
        <v>0</v>
      </c>
      <c r="BI23" s="85">
        <f>DataInput!BH32</f>
        <v>0</v>
      </c>
      <c r="BJ23" s="85">
        <f>DataInput!BI32</f>
        <v>0</v>
      </c>
      <c r="BK23" s="85">
        <f>DataInput!BJ32</f>
        <v>0</v>
      </c>
      <c r="BL23" s="85">
        <f>DataInput!BK32</f>
        <v>0</v>
      </c>
      <c r="BM23" s="85">
        <f>DataInput!BL32</f>
        <v>0</v>
      </c>
      <c r="BN23" s="85">
        <f>DataInput!BM32</f>
        <v>0</v>
      </c>
      <c r="BO23" s="85">
        <f>DataInput!BN32</f>
        <v>0</v>
      </c>
      <c r="BP23" s="85">
        <f>DataInput!BO32</f>
        <v>0</v>
      </c>
      <c r="BQ23" s="85">
        <f>DataInput!BP32</f>
        <v>0</v>
      </c>
      <c r="BR23" s="85">
        <f>DataInput!BQ32</f>
        <v>0</v>
      </c>
      <c r="BS23" s="85">
        <f>DataInput!BR32</f>
        <v>0</v>
      </c>
      <c r="BY23" s="51"/>
      <c r="BZ23" s="216" t="s">
        <v>2</v>
      </c>
      <c r="CA23" s="85">
        <f>DataInput!BZ32</f>
        <v>0</v>
      </c>
      <c r="CB23" s="85">
        <f>DataInput!CA32</f>
        <v>0</v>
      </c>
      <c r="CC23" s="85">
        <f>DataInput!CB32</f>
        <v>0</v>
      </c>
      <c r="CD23" s="85">
        <f>DataInput!CC32</f>
        <v>0</v>
      </c>
      <c r="CE23" s="85">
        <f>DataInput!CD32</f>
        <v>0</v>
      </c>
      <c r="CF23" s="85">
        <f>DataInput!CE32</f>
        <v>0</v>
      </c>
      <c r="CG23" s="85">
        <f>DataInput!CF32</f>
        <v>0</v>
      </c>
      <c r="CH23" s="85">
        <f>DataInput!CG32</f>
        <v>0</v>
      </c>
      <c r="CI23" s="85">
        <f>DataInput!CH32</f>
        <v>0</v>
      </c>
      <c r="CJ23" s="85">
        <f>DataInput!CI32</f>
        <v>0</v>
      </c>
      <c r="CK23" s="85">
        <f>DataInput!CJ32</f>
        <v>0</v>
      </c>
      <c r="CL23" s="85">
        <f>DataInput!CK32</f>
        <v>0</v>
      </c>
      <c r="CR23" s="51"/>
      <c r="CS23" s="216" t="s">
        <v>2</v>
      </c>
      <c r="CT23" s="85">
        <f>DataInput!CS32</f>
        <v>0</v>
      </c>
      <c r="CU23" s="85">
        <f>DataInput!CT32</f>
        <v>0</v>
      </c>
      <c r="CV23" s="85">
        <f>DataInput!CU32</f>
        <v>0</v>
      </c>
      <c r="CW23" s="85">
        <f>DataInput!CV32</f>
        <v>0</v>
      </c>
      <c r="CX23" s="85">
        <f>DataInput!CW32</f>
        <v>0</v>
      </c>
      <c r="CY23" s="85">
        <f>DataInput!CX32</f>
        <v>0</v>
      </c>
      <c r="CZ23" s="85">
        <f>DataInput!CY32</f>
        <v>0</v>
      </c>
      <c r="DA23" s="85">
        <f>DataInput!CZ32</f>
        <v>0</v>
      </c>
      <c r="DB23" s="85">
        <f>DataInput!DA32</f>
        <v>0</v>
      </c>
      <c r="DC23" s="85">
        <f>DataInput!DB32</f>
        <v>0</v>
      </c>
      <c r="DD23" s="85">
        <f>DataInput!DC32</f>
        <v>0</v>
      </c>
      <c r="DE23" s="85">
        <f>DataInput!DD32</f>
        <v>0</v>
      </c>
    </row>
    <row r="24" spans="1:109">
      <c r="A24" s="51"/>
      <c r="B24" s="89" t="s">
        <v>3</v>
      </c>
      <c r="C24" s="90" t="e">
        <f t="array" ref="C24:C26">MMULT(DataInput!$G$5:$I$7,C21:C23)</f>
        <v>#VALUE!</v>
      </c>
      <c r="D24" s="90" t="e">
        <f t="array" ref="D24:D26">MMULT(DataInput!$G$5:$I$7,D21:D23)</f>
        <v>#VALUE!</v>
      </c>
      <c r="E24" s="90" t="e">
        <f t="array" ref="E24:E26">MMULT(DataInput!$G$5:$I$7,E21:E23)</f>
        <v>#VALUE!</v>
      </c>
      <c r="F24" s="90" t="e">
        <f t="array" ref="F24:F26">MMULT(DataInput!$G$5:$I$7,F21:F23)</f>
        <v>#VALUE!</v>
      </c>
      <c r="G24" s="90" t="e">
        <f t="array" ref="G24:G26">MMULT(DataInput!$G$5:$I$7,G21:G23)</f>
        <v>#VALUE!</v>
      </c>
      <c r="H24" s="90" t="e">
        <f t="array" ref="H24:H26">MMULT(DataInput!$G$5:$I$7,H21:H23)</f>
        <v>#VALUE!</v>
      </c>
      <c r="I24" s="90" t="e">
        <f t="array" ref="I24:I26">MMULT(DataInput!$G$5:$I$7,I21:I23)</f>
        <v>#VALUE!</v>
      </c>
      <c r="J24" s="90" t="e">
        <f t="array" ref="J24:J26">MMULT(DataInput!$G$5:$I$7,J21:J23)</f>
        <v>#VALUE!</v>
      </c>
      <c r="K24" s="90" t="e">
        <f t="array" ref="K24:K26">MMULT(DataInput!$G$5:$I$7,K21:K23)</f>
        <v>#VALUE!</v>
      </c>
      <c r="L24" s="90" t="e">
        <f t="array" ref="L24:L26">MMULT(DataInput!$G$5:$I$7,L21:L23)</f>
        <v>#VALUE!</v>
      </c>
      <c r="M24" s="90" t="e">
        <f t="array" ref="M24:M26">MMULT(DataInput!$G$5:$I$7,M21:M23)</f>
        <v>#VALUE!</v>
      </c>
      <c r="N24" s="90" t="e">
        <f t="array" ref="N24:N26">MMULT(DataInput!$G$5:$I$7,N21:N23)</f>
        <v>#VALUE!</v>
      </c>
      <c r="T24" s="51"/>
      <c r="U24" s="89" t="s">
        <v>3</v>
      </c>
      <c r="V24" s="90" t="e">
        <f t="array" ref="V24:V26">MMULT(DataInput!$Z$5:$AB$7,V21:V23)</f>
        <v>#VALUE!</v>
      </c>
      <c r="W24" s="90" t="e">
        <f t="array" ref="W24:W26">MMULT(DataInput!$Z$5:$AB$7,W21:W23)</f>
        <v>#VALUE!</v>
      </c>
      <c r="X24" s="90" t="e">
        <f t="array" ref="X24:X26">MMULT(DataInput!$Z$5:$AB$7,X21:X23)</f>
        <v>#VALUE!</v>
      </c>
      <c r="Y24" s="90" t="e">
        <f t="array" ref="Y24:Y26">MMULT(DataInput!$Z$5:$AB$7,Y21:Y23)</f>
        <v>#VALUE!</v>
      </c>
      <c r="Z24" s="90" t="e">
        <f t="array" ref="Z24:Z26">MMULT(DataInput!$Z$5:$AB$7,Z21:Z23)</f>
        <v>#VALUE!</v>
      </c>
      <c r="AA24" s="90" t="e">
        <f t="array" ref="AA24:AA26">MMULT(DataInput!$Z$5:$AB$7,AA21:AA23)</f>
        <v>#VALUE!</v>
      </c>
      <c r="AB24" s="90" t="e">
        <f t="array" ref="AB24:AB26">MMULT(DataInput!$Z$5:$AB$7,AB21:AB23)</f>
        <v>#VALUE!</v>
      </c>
      <c r="AC24" s="90" t="e">
        <f t="array" ref="AC24:AC26">MMULT(DataInput!$Z$5:$AB$7,AC21:AC23)</f>
        <v>#VALUE!</v>
      </c>
      <c r="AD24" s="90" t="e">
        <f t="array" ref="AD24:AD26">MMULT(DataInput!$Z$5:$AB$7,AD21:AD23)</f>
        <v>#VALUE!</v>
      </c>
      <c r="AE24" s="90" t="e">
        <f t="array" ref="AE24:AE26">MMULT(DataInput!$Z$5:$AB$7,AE21:AE23)</f>
        <v>#VALUE!</v>
      </c>
      <c r="AF24" s="90" t="e">
        <f t="array" ref="AF24:AF26">MMULT(DataInput!$Z$5:$AB$7,AF21:AF23)</f>
        <v>#VALUE!</v>
      </c>
      <c r="AG24" s="90" t="e">
        <f t="array" ref="AG24:AG26">MMULT(DataInput!$Z$5:$AB$7,AG21:AG23)</f>
        <v>#VALUE!</v>
      </c>
      <c r="AM24" s="51"/>
      <c r="AN24" s="89" t="s">
        <v>3</v>
      </c>
      <c r="AO24" s="90" t="e">
        <f t="array" ref="AO24:AO26">MMULT(DataInput!$AS$5:$AU$7,AO21:AO23)</f>
        <v>#VALUE!</v>
      </c>
      <c r="AP24" s="90" t="e">
        <f t="array" ref="AP24:AP26">MMULT(DataInput!$AS$5:$AU$7,AP21:AP23)</f>
        <v>#VALUE!</v>
      </c>
      <c r="AQ24" s="90" t="e">
        <f t="array" ref="AQ24:AQ26">MMULT(DataInput!$AS$5:$AU$7,AQ21:AQ23)</f>
        <v>#VALUE!</v>
      </c>
      <c r="AR24" s="90" t="e">
        <f t="array" ref="AR24:AR26">MMULT(DataInput!$AS$5:$AU$7,AR21:AR23)</f>
        <v>#VALUE!</v>
      </c>
      <c r="AS24" s="90" t="e">
        <f t="array" ref="AS24:AS26">MMULT(DataInput!$AS$5:$AU$7,AS21:AS23)</f>
        <v>#VALUE!</v>
      </c>
      <c r="AT24" s="90" t="e">
        <f t="array" ref="AT24:AT26">MMULT(DataInput!$AS$5:$AU$7,AT21:AT23)</f>
        <v>#VALUE!</v>
      </c>
      <c r="AU24" s="90" t="e">
        <f t="array" ref="AU24:AU26">MMULT(DataInput!$AS$5:$AU$7,AU21:AU23)</f>
        <v>#VALUE!</v>
      </c>
      <c r="AV24" s="90" t="e">
        <f t="array" ref="AV24:AV26">MMULT(DataInput!$AS$5:$AU$7,AV21:AV23)</f>
        <v>#VALUE!</v>
      </c>
      <c r="AW24" s="90" t="e">
        <f t="array" ref="AW24:AW26">MMULT(DataInput!$AS$5:$AU$7,AW21:AW23)</f>
        <v>#VALUE!</v>
      </c>
      <c r="AX24" s="90" t="e">
        <f t="array" ref="AX24:AX26">MMULT(DataInput!$AS$5:$AU$7,AX21:AX23)</f>
        <v>#VALUE!</v>
      </c>
      <c r="AY24" s="90" t="e">
        <f t="array" ref="AY24:AY26">MMULT(DataInput!$AS$5:$AU$7,AY21:AY23)</f>
        <v>#VALUE!</v>
      </c>
      <c r="AZ24" s="90" t="e">
        <f t="array" ref="AZ24:AZ26">MMULT(DataInput!$AS$5:$AU$7,AZ21:AZ23)</f>
        <v>#VALUE!</v>
      </c>
      <c r="BF24" s="51"/>
      <c r="BG24" s="89" t="s">
        <v>3</v>
      </c>
      <c r="BH24" s="90" t="e">
        <f t="array" ref="BH24:BH26">MMULT(DataInput!$BL$5:$BN$7,BH21:BH23)</f>
        <v>#VALUE!</v>
      </c>
      <c r="BI24" s="90" t="e">
        <f t="array" ref="BI24:BI26">MMULT(DataInput!$BL$5:$BN$7,BI21:BI23)</f>
        <v>#VALUE!</v>
      </c>
      <c r="BJ24" s="90" t="e">
        <f t="array" ref="BJ24:BJ26">MMULT(DataInput!$BL$5:$BN$7,BJ21:BJ23)</f>
        <v>#VALUE!</v>
      </c>
      <c r="BK24" s="90" t="e">
        <f t="array" ref="BK24:BK26">MMULT(DataInput!$BL$5:$BN$7,BK21:BK23)</f>
        <v>#VALUE!</v>
      </c>
      <c r="BL24" s="90" t="e">
        <f t="array" ref="BL24:BL26">MMULT(DataInput!$BL$5:$BN$7,BL21:BL23)</f>
        <v>#VALUE!</v>
      </c>
      <c r="BM24" s="90" t="e">
        <f t="array" ref="BM24:BM26">MMULT(DataInput!$BL$5:$BN$7,BM21:BM23)</f>
        <v>#VALUE!</v>
      </c>
      <c r="BN24" s="90" t="e">
        <f t="array" ref="BN24:BN26">MMULT(DataInput!$BL$5:$BN$7,BN21:BN23)</f>
        <v>#VALUE!</v>
      </c>
      <c r="BO24" s="90" t="e">
        <f t="array" ref="BO24:BO26">MMULT(DataInput!$BL$5:$BN$7,BO21:BO23)</f>
        <v>#VALUE!</v>
      </c>
      <c r="BP24" s="90" t="e">
        <f t="array" ref="BP24:BP26">MMULT(DataInput!$BL$5:$BN$7,BP21:BP23)</f>
        <v>#VALUE!</v>
      </c>
      <c r="BQ24" s="90" t="e">
        <f t="array" ref="BQ24:BQ26">MMULT(DataInput!$BL$5:$BN$7,BQ21:BQ23)</f>
        <v>#VALUE!</v>
      </c>
      <c r="BR24" s="90" t="e">
        <f t="array" ref="BR24:BR26">MMULT(DataInput!$BL$5:$BN$7,BR21:BR23)</f>
        <v>#VALUE!</v>
      </c>
      <c r="BS24" s="90" t="e">
        <f t="array" ref="BS24:BS26">MMULT(DataInput!$BL$5:$BN$7,BS21:BS23)</f>
        <v>#VALUE!</v>
      </c>
      <c r="BY24" s="51"/>
      <c r="BZ24" s="89" t="s">
        <v>3</v>
      </c>
      <c r="CA24" s="90" t="e">
        <f t="array" ref="CA24:CA26">MMULT(DataInput!$CE$5:$CG$7,CA21:CA23)</f>
        <v>#VALUE!</v>
      </c>
      <c r="CB24" s="90" t="e">
        <f t="array" ref="CB24:CB26">MMULT(DataInput!$CE$5:$CG$7,CB21:CB23)</f>
        <v>#VALUE!</v>
      </c>
      <c r="CC24" s="90" t="e">
        <f t="array" ref="CC24:CC26">MMULT(DataInput!$CE$5:$CG$7,CC21:CC23)</f>
        <v>#VALUE!</v>
      </c>
      <c r="CD24" s="90" t="e">
        <f t="array" ref="CD24:CD26">MMULT(DataInput!$CE$5:$CG$7,CD21:CD23)</f>
        <v>#VALUE!</v>
      </c>
      <c r="CE24" s="90" t="e">
        <f t="array" ref="CE24:CE26">MMULT(DataInput!$CE$5:$CG$7,CE21:CE23)</f>
        <v>#VALUE!</v>
      </c>
      <c r="CF24" s="90" t="e">
        <f t="array" ref="CF24:CF26">MMULT(DataInput!$CE$5:$CG$7,CF21:CF23)</f>
        <v>#VALUE!</v>
      </c>
      <c r="CG24" s="90" t="e">
        <f t="array" ref="CG24:CG26">MMULT(DataInput!$CE$5:$CG$7,CG21:CG23)</f>
        <v>#VALUE!</v>
      </c>
      <c r="CH24" s="90" t="e">
        <f t="array" ref="CH24:CH26">MMULT(DataInput!$CE$5:$CG$7,CH21:CH23)</f>
        <v>#VALUE!</v>
      </c>
      <c r="CI24" s="90" t="e">
        <f t="array" ref="CI24:CI26">MMULT(DataInput!$CE$5:$CG$7,CI21:CI23)</f>
        <v>#VALUE!</v>
      </c>
      <c r="CJ24" s="90" t="e">
        <f t="array" ref="CJ24:CJ26">MMULT(DataInput!$CE$5:$CG$7,CJ21:CJ23)</f>
        <v>#VALUE!</v>
      </c>
      <c r="CK24" s="90" t="e">
        <f t="array" ref="CK24:CK26">MMULT(DataInput!$CE$5:$CG$7,CK21:CK23)</f>
        <v>#VALUE!</v>
      </c>
      <c r="CL24" s="90" t="e">
        <f t="array" ref="CL24:CL26">MMULT(DataInput!$CE$5:$CG$7,CL21:CL23)</f>
        <v>#VALUE!</v>
      </c>
      <c r="CR24" s="51"/>
      <c r="CS24" s="89" t="s">
        <v>3</v>
      </c>
      <c r="CT24" s="90" t="e">
        <f t="array" ref="CT24:CT26">MMULT(DataInput!$CX$5:$CZ$7,CT21:CT23)</f>
        <v>#VALUE!</v>
      </c>
      <c r="CU24" s="90" t="e">
        <f t="array" ref="CU24:CU26">MMULT(DataInput!$CX$5:$CZ$7,CU21:CU23)</f>
        <v>#VALUE!</v>
      </c>
      <c r="CV24" s="90" t="e">
        <f t="array" ref="CV24:CV26">MMULT(DataInput!$CX$5:$CZ$7,CV21:CV23)</f>
        <v>#VALUE!</v>
      </c>
      <c r="CW24" s="90" t="e">
        <f t="array" ref="CW24:CW26">MMULT(DataInput!$CX$5:$CZ$7,CW21:CW23)</f>
        <v>#VALUE!</v>
      </c>
      <c r="CX24" s="90" t="e">
        <f t="array" ref="CX24:CX26">MMULT(DataInput!$CX$5:$CZ$7,CX21:CX23)</f>
        <v>#VALUE!</v>
      </c>
      <c r="CY24" s="90" t="e">
        <f t="array" ref="CY24:CY26">MMULT(DataInput!$CX$5:$CZ$7,CY21:CY23)</f>
        <v>#VALUE!</v>
      </c>
      <c r="CZ24" s="90" t="e">
        <f t="array" ref="CZ24:CZ26">MMULT(DataInput!$CX$5:$CZ$7,CZ21:CZ23)</f>
        <v>#VALUE!</v>
      </c>
      <c r="DA24" s="90" t="e">
        <f t="array" ref="DA24:DA26">MMULT(DataInput!$CX$5:$CZ$7,DA21:DA23)</f>
        <v>#VALUE!</v>
      </c>
      <c r="DB24" s="90" t="e">
        <f t="array" ref="DB24:DB26">MMULT(DataInput!$CX$5:$CZ$7,DB21:DB23)</f>
        <v>#VALUE!</v>
      </c>
      <c r="DC24" s="90" t="e">
        <f t="array" ref="DC24:DC26">MMULT(DataInput!$CX$5:$CZ$7,DC21:DC23)</f>
        <v>#VALUE!</v>
      </c>
      <c r="DD24" s="90" t="e">
        <f t="array" ref="DD24:DD26">MMULT(DataInput!$CX$5:$CZ$7,DD21:DD23)</f>
        <v>#VALUE!</v>
      </c>
      <c r="DE24" s="90" t="e">
        <f t="array" ref="DE24:DE26">MMULT(DataInput!$CX$5:$CZ$7,DE21:DE23)</f>
        <v>#VALUE!</v>
      </c>
    </row>
    <row r="25" spans="1:109">
      <c r="A25" s="51"/>
      <c r="B25" s="91" t="s">
        <v>4</v>
      </c>
      <c r="C25" s="67" t="e">
        <v>#VALUE!</v>
      </c>
      <c r="D25" s="67" t="e">
        <v>#VALUE!</v>
      </c>
      <c r="E25" s="67" t="e">
        <v>#VALUE!</v>
      </c>
      <c r="F25" s="67" t="e">
        <v>#VALUE!</v>
      </c>
      <c r="G25" s="67" t="e">
        <v>#VALUE!</v>
      </c>
      <c r="H25" s="67" t="e">
        <v>#VALUE!</v>
      </c>
      <c r="I25" s="67" t="e">
        <v>#VALUE!</v>
      </c>
      <c r="J25" s="67" t="e">
        <v>#VALUE!</v>
      </c>
      <c r="K25" s="67" t="e">
        <v>#VALUE!</v>
      </c>
      <c r="L25" s="67" t="e">
        <v>#VALUE!</v>
      </c>
      <c r="M25" s="67" t="e">
        <v>#VALUE!</v>
      </c>
      <c r="N25" s="67" t="e">
        <v>#VALUE!</v>
      </c>
      <c r="T25" s="51"/>
      <c r="U25" s="91" t="s">
        <v>4</v>
      </c>
      <c r="V25" s="67" t="e">
        <v>#VALUE!</v>
      </c>
      <c r="W25" s="67" t="e">
        <v>#VALUE!</v>
      </c>
      <c r="X25" s="67" t="e">
        <v>#VALUE!</v>
      </c>
      <c r="Y25" s="67" t="e">
        <v>#VALUE!</v>
      </c>
      <c r="Z25" s="67" t="e">
        <v>#VALUE!</v>
      </c>
      <c r="AA25" s="67" t="e">
        <v>#VALUE!</v>
      </c>
      <c r="AB25" s="67" t="e">
        <v>#VALUE!</v>
      </c>
      <c r="AC25" s="67" t="e">
        <v>#VALUE!</v>
      </c>
      <c r="AD25" s="67" t="e">
        <v>#VALUE!</v>
      </c>
      <c r="AE25" s="67" t="e">
        <v>#VALUE!</v>
      </c>
      <c r="AF25" s="67" t="e">
        <v>#VALUE!</v>
      </c>
      <c r="AG25" s="67" t="e">
        <v>#VALUE!</v>
      </c>
      <c r="AM25" s="51"/>
      <c r="AN25" s="91" t="s">
        <v>4</v>
      </c>
      <c r="AO25" s="67" t="e">
        <v>#VALUE!</v>
      </c>
      <c r="AP25" s="67" t="e">
        <v>#VALUE!</v>
      </c>
      <c r="AQ25" s="67" t="e">
        <v>#VALUE!</v>
      </c>
      <c r="AR25" s="67" t="e">
        <v>#VALUE!</v>
      </c>
      <c r="AS25" s="67" t="e">
        <v>#VALUE!</v>
      </c>
      <c r="AT25" s="67" t="e">
        <v>#VALUE!</v>
      </c>
      <c r="AU25" s="67" t="e">
        <v>#VALUE!</v>
      </c>
      <c r="AV25" s="67" t="e">
        <v>#VALUE!</v>
      </c>
      <c r="AW25" s="67" t="e">
        <v>#VALUE!</v>
      </c>
      <c r="AX25" s="67" t="e">
        <v>#VALUE!</v>
      </c>
      <c r="AY25" s="67" t="e">
        <v>#VALUE!</v>
      </c>
      <c r="AZ25" s="67" t="e">
        <v>#VALUE!</v>
      </c>
      <c r="BF25" s="51"/>
      <c r="BG25" s="91" t="s">
        <v>4</v>
      </c>
      <c r="BH25" s="67" t="e">
        <v>#VALUE!</v>
      </c>
      <c r="BI25" s="67" t="e">
        <v>#VALUE!</v>
      </c>
      <c r="BJ25" s="67" t="e">
        <v>#VALUE!</v>
      </c>
      <c r="BK25" s="67" t="e">
        <v>#VALUE!</v>
      </c>
      <c r="BL25" s="67" t="e">
        <v>#VALUE!</v>
      </c>
      <c r="BM25" s="67" t="e">
        <v>#VALUE!</v>
      </c>
      <c r="BN25" s="67" t="e">
        <v>#VALUE!</v>
      </c>
      <c r="BO25" s="67" t="e">
        <v>#VALUE!</v>
      </c>
      <c r="BP25" s="67" t="e">
        <v>#VALUE!</v>
      </c>
      <c r="BQ25" s="67" t="e">
        <v>#VALUE!</v>
      </c>
      <c r="BR25" s="67" t="e">
        <v>#VALUE!</v>
      </c>
      <c r="BS25" s="67" t="e">
        <v>#VALUE!</v>
      </c>
      <c r="BY25" s="51"/>
      <c r="BZ25" s="91" t="s">
        <v>4</v>
      </c>
      <c r="CA25" s="67" t="e">
        <v>#VALUE!</v>
      </c>
      <c r="CB25" s="67" t="e">
        <v>#VALUE!</v>
      </c>
      <c r="CC25" s="67" t="e">
        <v>#VALUE!</v>
      </c>
      <c r="CD25" s="67" t="e">
        <v>#VALUE!</v>
      </c>
      <c r="CE25" s="67" t="e">
        <v>#VALUE!</v>
      </c>
      <c r="CF25" s="67" t="e">
        <v>#VALUE!</v>
      </c>
      <c r="CG25" s="67" t="e">
        <v>#VALUE!</v>
      </c>
      <c r="CH25" s="67" t="e">
        <v>#VALUE!</v>
      </c>
      <c r="CI25" s="67" t="e">
        <v>#VALUE!</v>
      </c>
      <c r="CJ25" s="67" t="e">
        <v>#VALUE!</v>
      </c>
      <c r="CK25" s="67" t="e">
        <v>#VALUE!</v>
      </c>
      <c r="CL25" s="67" t="e">
        <v>#VALUE!</v>
      </c>
      <c r="CR25" s="51"/>
      <c r="CS25" s="91" t="s">
        <v>4</v>
      </c>
      <c r="CT25" s="67" t="e">
        <v>#VALUE!</v>
      </c>
      <c r="CU25" s="67" t="e">
        <v>#VALUE!</v>
      </c>
      <c r="CV25" s="67" t="e">
        <v>#VALUE!</v>
      </c>
      <c r="CW25" s="67" t="e">
        <v>#VALUE!</v>
      </c>
      <c r="CX25" s="67" t="e">
        <v>#VALUE!</v>
      </c>
      <c r="CY25" s="67" t="e">
        <v>#VALUE!</v>
      </c>
      <c r="CZ25" s="67" t="e">
        <v>#VALUE!</v>
      </c>
      <c r="DA25" s="67" t="e">
        <v>#VALUE!</v>
      </c>
      <c r="DB25" s="67" t="e">
        <v>#VALUE!</v>
      </c>
      <c r="DC25" s="67" t="e">
        <v>#VALUE!</v>
      </c>
      <c r="DD25" s="67" t="e">
        <v>#VALUE!</v>
      </c>
      <c r="DE25" s="67" t="e">
        <v>#VALUE!</v>
      </c>
    </row>
    <row r="26" spans="1:109">
      <c r="A26" s="51"/>
      <c r="B26" s="92" t="s">
        <v>5</v>
      </c>
      <c r="C26" s="93" t="e">
        <v>#VALUE!</v>
      </c>
      <c r="D26" s="93" t="e">
        <v>#VALUE!</v>
      </c>
      <c r="E26" s="93" t="e">
        <v>#VALUE!</v>
      </c>
      <c r="F26" s="93" t="e">
        <v>#VALUE!</v>
      </c>
      <c r="G26" s="93" t="e">
        <v>#VALUE!</v>
      </c>
      <c r="H26" s="93" t="e">
        <v>#VALUE!</v>
      </c>
      <c r="I26" s="93" t="e">
        <v>#VALUE!</v>
      </c>
      <c r="J26" s="93" t="e">
        <v>#VALUE!</v>
      </c>
      <c r="K26" s="93" t="e">
        <v>#VALUE!</v>
      </c>
      <c r="L26" s="93" t="e">
        <v>#VALUE!</v>
      </c>
      <c r="M26" s="93" t="e">
        <v>#VALUE!</v>
      </c>
      <c r="N26" s="93" t="e">
        <v>#VALUE!</v>
      </c>
      <c r="T26" s="51"/>
      <c r="U26" s="92" t="s">
        <v>5</v>
      </c>
      <c r="V26" s="93" t="e">
        <v>#VALUE!</v>
      </c>
      <c r="W26" s="93" t="e">
        <v>#VALUE!</v>
      </c>
      <c r="X26" s="93" t="e">
        <v>#VALUE!</v>
      </c>
      <c r="Y26" s="93" t="e">
        <v>#VALUE!</v>
      </c>
      <c r="Z26" s="93" t="e">
        <v>#VALUE!</v>
      </c>
      <c r="AA26" s="93" t="e">
        <v>#VALUE!</v>
      </c>
      <c r="AB26" s="93" t="e">
        <v>#VALUE!</v>
      </c>
      <c r="AC26" s="93" t="e">
        <v>#VALUE!</v>
      </c>
      <c r="AD26" s="93" t="e">
        <v>#VALUE!</v>
      </c>
      <c r="AE26" s="93" t="e">
        <v>#VALUE!</v>
      </c>
      <c r="AF26" s="93" t="e">
        <v>#VALUE!</v>
      </c>
      <c r="AG26" s="93" t="e">
        <v>#VALUE!</v>
      </c>
      <c r="AM26" s="51"/>
      <c r="AN26" s="92" t="s">
        <v>5</v>
      </c>
      <c r="AO26" s="93" t="e">
        <v>#VALUE!</v>
      </c>
      <c r="AP26" s="93" t="e">
        <v>#VALUE!</v>
      </c>
      <c r="AQ26" s="93" t="e">
        <v>#VALUE!</v>
      </c>
      <c r="AR26" s="93" t="e">
        <v>#VALUE!</v>
      </c>
      <c r="AS26" s="93" t="e">
        <v>#VALUE!</v>
      </c>
      <c r="AT26" s="93" t="e">
        <v>#VALUE!</v>
      </c>
      <c r="AU26" s="93" t="e">
        <v>#VALUE!</v>
      </c>
      <c r="AV26" s="93" t="e">
        <v>#VALUE!</v>
      </c>
      <c r="AW26" s="93" t="e">
        <v>#VALUE!</v>
      </c>
      <c r="AX26" s="93" t="e">
        <v>#VALUE!</v>
      </c>
      <c r="AY26" s="93" t="e">
        <v>#VALUE!</v>
      </c>
      <c r="AZ26" s="93" t="e">
        <v>#VALUE!</v>
      </c>
      <c r="BF26" s="51"/>
      <c r="BG26" s="92" t="s">
        <v>5</v>
      </c>
      <c r="BH26" s="93" t="e">
        <v>#VALUE!</v>
      </c>
      <c r="BI26" s="93" t="e">
        <v>#VALUE!</v>
      </c>
      <c r="BJ26" s="93" t="e">
        <v>#VALUE!</v>
      </c>
      <c r="BK26" s="93" t="e">
        <v>#VALUE!</v>
      </c>
      <c r="BL26" s="93" t="e">
        <v>#VALUE!</v>
      </c>
      <c r="BM26" s="93" t="e">
        <v>#VALUE!</v>
      </c>
      <c r="BN26" s="93" t="e">
        <v>#VALUE!</v>
      </c>
      <c r="BO26" s="93" t="e">
        <v>#VALUE!</v>
      </c>
      <c r="BP26" s="93" t="e">
        <v>#VALUE!</v>
      </c>
      <c r="BQ26" s="93" t="e">
        <v>#VALUE!</v>
      </c>
      <c r="BR26" s="93" t="e">
        <v>#VALUE!</v>
      </c>
      <c r="BS26" s="93" t="e">
        <v>#VALUE!</v>
      </c>
      <c r="BY26" s="51"/>
      <c r="BZ26" s="92" t="s">
        <v>5</v>
      </c>
      <c r="CA26" s="93" t="e">
        <v>#VALUE!</v>
      </c>
      <c r="CB26" s="93" t="e">
        <v>#VALUE!</v>
      </c>
      <c r="CC26" s="93" t="e">
        <v>#VALUE!</v>
      </c>
      <c r="CD26" s="93" t="e">
        <v>#VALUE!</v>
      </c>
      <c r="CE26" s="93" t="e">
        <v>#VALUE!</v>
      </c>
      <c r="CF26" s="93" t="e">
        <v>#VALUE!</v>
      </c>
      <c r="CG26" s="93" t="e">
        <v>#VALUE!</v>
      </c>
      <c r="CH26" s="93" t="e">
        <v>#VALUE!</v>
      </c>
      <c r="CI26" s="93" t="e">
        <v>#VALUE!</v>
      </c>
      <c r="CJ26" s="93" t="e">
        <v>#VALUE!</v>
      </c>
      <c r="CK26" s="93" t="e">
        <v>#VALUE!</v>
      </c>
      <c r="CL26" s="93" t="e">
        <v>#VALUE!</v>
      </c>
      <c r="CR26" s="51"/>
      <c r="CS26" s="92" t="s">
        <v>5</v>
      </c>
      <c r="CT26" s="93" t="e">
        <v>#VALUE!</v>
      </c>
      <c r="CU26" s="93" t="e">
        <v>#VALUE!</v>
      </c>
      <c r="CV26" s="93" t="e">
        <v>#VALUE!</v>
      </c>
      <c r="CW26" s="93" t="e">
        <v>#VALUE!</v>
      </c>
      <c r="CX26" s="93" t="e">
        <v>#VALUE!</v>
      </c>
      <c r="CY26" s="93" t="e">
        <v>#VALUE!</v>
      </c>
      <c r="CZ26" s="93" t="e">
        <v>#VALUE!</v>
      </c>
      <c r="DA26" s="93" t="e">
        <v>#VALUE!</v>
      </c>
      <c r="DB26" s="93" t="e">
        <v>#VALUE!</v>
      </c>
      <c r="DC26" s="93" t="e">
        <v>#VALUE!</v>
      </c>
      <c r="DD26" s="93" t="e">
        <v>#VALUE!</v>
      </c>
      <c r="DE26" s="93" t="e">
        <v>#VALUE!</v>
      </c>
    </row>
    <row r="27" spans="1:109">
      <c r="T27" s="31"/>
      <c r="AM27" s="31"/>
      <c r="BF27" s="31"/>
      <c r="BY27" s="31"/>
      <c r="CR27" s="31"/>
    </row>
    <row r="28" spans="1:109">
      <c r="T28" s="31"/>
      <c r="AM28" s="31"/>
      <c r="BF28" s="31"/>
      <c r="BY28" s="31"/>
      <c r="CR28" s="31"/>
    </row>
    <row r="29" spans="1:109">
      <c r="A29" s="87" t="s">
        <v>17</v>
      </c>
      <c r="B29" s="6"/>
      <c r="C29" s="6">
        <v>1</v>
      </c>
      <c r="D29" s="6">
        <v>2</v>
      </c>
      <c r="E29" s="6">
        <v>3</v>
      </c>
      <c r="F29" s="6">
        <v>4</v>
      </c>
      <c r="G29" s="6">
        <v>5</v>
      </c>
      <c r="H29" s="6">
        <v>6</v>
      </c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T29" s="87" t="s">
        <v>17</v>
      </c>
      <c r="U29" s="6"/>
      <c r="V29" s="6">
        <v>1</v>
      </c>
      <c r="W29" s="6">
        <v>2</v>
      </c>
      <c r="X29" s="6">
        <v>3</v>
      </c>
      <c r="Y29" s="6">
        <v>4</v>
      </c>
      <c r="Z29" s="6">
        <v>5</v>
      </c>
      <c r="AA29" s="6">
        <v>6</v>
      </c>
      <c r="AB29" s="6">
        <v>7</v>
      </c>
      <c r="AC29" s="6">
        <v>8</v>
      </c>
      <c r="AD29" s="6">
        <v>9</v>
      </c>
      <c r="AE29" s="6">
        <v>10</v>
      </c>
      <c r="AF29" s="6">
        <v>11</v>
      </c>
      <c r="AG29" s="6">
        <v>12</v>
      </c>
      <c r="AM29" s="87" t="s">
        <v>17</v>
      </c>
      <c r="AN29" s="6"/>
      <c r="AO29" s="6">
        <v>1</v>
      </c>
      <c r="AP29" s="6">
        <v>2</v>
      </c>
      <c r="AQ29" s="6">
        <v>3</v>
      </c>
      <c r="AR29" s="6">
        <v>4</v>
      </c>
      <c r="AS29" s="6">
        <v>5</v>
      </c>
      <c r="AT29" s="6">
        <v>6</v>
      </c>
      <c r="AU29" s="6">
        <v>7</v>
      </c>
      <c r="AV29" s="6">
        <v>8</v>
      </c>
      <c r="AW29" s="6">
        <v>9</v>
      </c>
      <c r="AX29" s="6">
        <v>10</v>
      </c>
      <c r="AY29" s="6">
        <v>11</v>
      </c>
      <c r="AZ29" s="6">
        <v>12</v>
      </c>
      <c r="BF29" s="87" t="s">
        <v>17</v>
      </c>
      <c r="BG29" s="6"/>
      <c r="BH29" s="6">
        <v>1</v>
      </c>
      <c r="BI29" s="6">
        <v>2</v>
      </c>
      <c r="BJ29" s="6">
        <v>3</v>
      </c>
      <c r="BK29" s="6">
        <v>4</v>
      </c>
      <c r="BL29" s="6">
        <v>5</v>
      </c>
      <c r="BM29" s="6">
        <v>6</v>
      </c>
      <c r="BN29" s="6">
        <v>7</v>
      </c>
      <c r="BO29" s="6">
        <v>8</v>
      </c>
      <c r="BP29" s="6">
        <v>9</v>
      </c>
      <c r="BQ29" s="6">
        <v>10</v>
      </c>
      <c r="BR29" s="6">
        <v>11</v>
      </c>
      <c r="BS29" s="6">
        <v>12</v>
      </c>
      <c r="BY29" s="87" t="s">
        <v>17</v>
      </c>
      <c r="BZ29" s="6"/>
      <c r="CA29" s="6">
        <v>1</v>
      </c>
      <c r="CB29" s="6">
        <v>2</v>
      </c>
      <c r="CC29" s="6">
        <v>3</v>
      </c>
      <c r="CD29" s="6">
        <v>4</v>
      </c>
      <c r="CE29" s="6">
        <v>5</v>
      </c>
      <c r="CF29" s="6">
        <v>6</v>
      </c>
      <c r="CG29" s="6">
        <v>7</v>
      </c>
      <c r="CH29" s="6">
        <v>8</v>
      </c>
      <c r="CI29" s="6">
        <v>9</v>
      </c>
      <c r="CJ29" s="6">
        <v>10</v>
      </c>
      <c r="CK29" s="6">
        <v>11</v>
      </c>
      <c r="CL29" s="6">
        <v>12</v>
      </c>
      <c r="CR29" s="87" t="s">
        <v>17</v>
      </c>
      <c r="CS29" s="6"/>
      <c r="CT29" s="6">
        <v>1</v>
      </c>
      <c r="CU29" s="6">
        <v>2</v>
      </c>
      <c r="CV29" s="6">
        <v>3</v>
      </c>
      <c r="CW29" s="6">
        <v>4</v>
      </c>
      <c r="CX29" s="6">
        <v>5</v>
      </c>
      <c r="CY29" s="6">
        <v>6</v>
      </c>
      <c r="CZ29" s="6">
        <v>7</v>
      </c>
      <c r="DA29" s="6">
        <v>8</v>
      </c>
      <c r="DB29" s="6">
        <v>9</v>
      </c>
      <c r="DC29" s="6">
        <v>10</v>
      </c>
      <c r="DD29" s="6">
        <v>11</v>
      </c>
      <c r="DE29" s="6">
        <v>12</v>
      </c>
    </row>
    <row r="30" spans="1:109">
      <c r="A30" s="51"/>
      <c r="B30" s="89" t="s">
        <v>0</v>
      </c>
      <c r="C30" s="90">
        <f>DataInput!B13</f>
        <v>0</v>
      </c>
      <c r="D30" s="90">
        <f>DataInput!C13</f>
        <v>0</v>
      </c>
      <c r="E30" s="90">
        <f>DataInput!D13</f>
        <v>0</v>
      </c>
      <c r="F30" s="90">
        <f>DataInput!E13</f>
        <v>0</v>
      </c>
      <c r="G30" s="90">
        <f>DataInput!F13</f>
        <v>0</v>
      </c>
      <c r="H30" s="90">
        <f>DataInput!G13</f>
        <v>0</v>
      </c>
      <c r="I30" s="90">
        <f>DataInput!H13</f>
        <v>0</v>
      </c>
      <c r="J30" s="90">
        <f>DataInput!I13</f>
        <v>0</v>
      </c>
      <c r="K30" s="90">
        <f>DataInput!J13</f>
        <v>0</v>
      </c>
      <c r="L30" s="90">
        <f>DataInput!K13</f>
        <v>0</v>
      </c>
      <c r="M30" s="90">
        <f>DataInput!L13</f>
        <v>0</v>
      </c>
      <c r="N30" s="90">
        <f>DataInput!M13</f>
        <v>0</v>
      </c>
      <c r="T30" s="51"/>
      <c r="U30" s="89" t="s">
        <v>0</v>
      </c>
      <c r="V30" s="90">
        <f>DataInput!U13</f>
        <v>0</v>
      </c>
      <c r="W30" s="90">
        <f>DataInput!V13</f>
        <v>0</v>
      </c>
      <c r="X30" s="90">
        <f>DataInput!W13</f>
        <v>0</v>
      </c>
      <c r="Y30" s="90">
        <f>DataInput!X13</f>
        <v>0</v>
      </c>
      <c r="Z30" s="90">
        <f>DataInput!Y13</f>
        <v>0</v>
      </c>
      <c r="AA30" s="90">
        <f>DataInput!Z13</f>
        <v>0</v>
      </c>
      <c r="AB30" s="90">
        <f>DataInput!AA13</f>
        <v>0</v>
      </c>
      <c r="AC30" s="90">
        <f>DataInput!AB13</f>
        <v>0</v>
      </c>
      <c r="AD30" s="90">
        <f>DataInput!AC13</f>
        <v>0</v>
      </c>
      <c r="AE30" s="90">
        <f>DataInput!AD13</f>
        <v>0</v>
      </c>
      <c r="AF30" s="90">
        <f>DataInput!AE13</f>
        <v>0</v>
      </c>
      <c r="AG30" s="90">
        <f>DataInput!AF13</f>
        <v>0</v>
      </c>
      <c r="AM30" s="51"/>
      <c r="AN30" s="89" t="s">
        <v>0</v>
      </c>
      <c r="AO30" s="90">
        <f>DataInput!AN13</f>
        <v>0</v>
      </c>
      <c r="AP30" s="90">
        <f>DataInput!AO13</f>
        <v>0</v>
      </c>
      <c r="AQ30" s="90">
        <f>DataInput!AP13</f>
        <v>0</v>
      </c>
      <c r="AR30" s="90">
        <f>DataInput!AQ13</f>
        <v>0</v>
      </c>
      <c r="AS30" s="90">
        <f>DataInput!AR13</f>
        <v>0</v>
      </c>
      <c r="AT30" s="90">
        <f>DataInput!AS13</f>
        <v>0</v>
      </c>
      <c r="AU30" s="90">
        <f>DataInput!AT13</f>
        <v>0</v>
      </c>
      <c r="AV30" s="90">
        <f>DataInput!AU13</f>
        <v>0</v>
      </c>
      <c r="AW30" s="90">
        <f>DataInput!AV13</f>
        <v>0</v>
      </c>
      <c r="AX30" s="90">
        <f>DataInput!AW13</f>
        <v>0</v>
      </c>
      <c r="AY30" s="90">
        <f>DataInput!AX13</f>
        <v>0</v>
      </c>
      <c r="AZ30" s="90">
        <f>DataInput!AY13</f>
        <v>0</v>
      </c>
      <c r="BF30" s="51"/>
      <c r="BG30" s="89" t="s">
        <v>0</v>
      </c>
      <c r="BH30" s="90">
        <f>DataInput!BG13</f>
        <v>0</v>
      </c>
      <c r="BI30" s="90">
        <f>DataInput!BH13</f>
        <v>0</v>
      </c>
      <c r="BJ30" s="90">
        <f>DataInput!BI13</f>
        <v>0</v>
      </c>
      <c r="BK30" s="90">
        <f>DataInput!BJ13</f>
        <v>0</v>
      </c>
      <c r="BL30" s="90">
        <f>DataInput!BK13</f>
        <v>0</v>
      </c>
      <c r="BM30" s="90">
        <f>DataInput!BL13</f>
        <v>0</v>
      </c>
      <c r="BN30" s="90">
        <f>DataInput!BM13</f>
        <v>0</v>
      </c>
      <c r="BO30" s="90">
        <f>DataInput!BN13</f>
        <v>0</v>
      </c>
      <c r="BP30" s="90">
        <f>DataInput!BO13</f>
        <v>0</v>
      </c>
      <c r="BQ30" s="90">
        <f>DataInput!BP13</f>
        <v>0</v>
      </c>
      <c r="BR30" s="90">
        <f>DataInput!BQ13</f>
        <v>0</v>
      </c>
      <c r="BS30" s="90">
        <f>DataInput!BR13</f>
        <v>0</v>
      </c>
      <c r="BY30" s="51"/>
      <c r="BZ30" s="89" t="s">
        <v>0</v>
      </c>
      <c r="CA30" s="90">
        <f>DataInput!BZ13</f>
        <v>0</v>
      </c>
      <c r="CB30" s="90">
        <f>DataInput!CA13</f>
        <v>0</v>
      </c>
      <c r="CC30" s="90">
        <f>DataInput!CB13</f>
        <v>0</v>
      </c>
      <c r="CD30" s="90">
        <f>DataInput!CC13</f>
        <v>0</v>
      </c>
      <c r="CE30" s="90">
        <f>DataInput!CD13</f>
        <v>0</v>
      </c>
      <c r="CF30" s="90">
        <f>DataInput!CE13</f>
        <v>0</v>
      </c>
      <c r="CG30" s="90">
        <f>DataInput!CF13</f>
        <v>0</v>
      </c>
      <c r="CH30" s="90">
        <f>DataInput!CG13</f>
        <v>0</v>
      </c>
      <c r="CI30" s="90">
        <f>DataInput!CH13</f>
        <v>0</v>
      </c>
      <c r="CJ30" s="90">
        <f>DataInput!CI13</f>
        <v>0</v>
      </c>
      <c r="CK30" s="90">
        <f>DataInput!CJ13</f>
        <v>0</v>
      </c>
      <c r="CL30" s="90">
        <f>DataInput!CK13</f>
        <v>0</v>
      </c>
      <c r="CR30" s="51"/>
      <c r="CS30" s="89" t="s">
        <v>0</v>
      </c>
      <c r="CT30" s="90">
        <f>DataInput!CS13</f>
        <v>0</v>
      </c>
      <c r="CU30" s="90">
        <f>DataInput!CT13</f>
        <v>0</v>
      </c>
      <c r="CV30" s="90">
        <f>DataInput!CU13</f>
        <v>0</v>
      </c>
      <c r="CW30" s="90">
        <f>DataInput!CV13</f>
        <v>0</v>
      </c>
      <c r="CX30" s="90">
        <f>DataInput!CW13</f>
        <v>0</v>
      </c>
      <c r="CY30" s="90">
        <f>DataInput!CX13</f>
        <v>0</v>
      </c>
      <c r="CZ30" s="90">
        <f>DataInput!CY13</f>
        <v>0</v>
      </c>
      <c r="DA30" s="90">
        <f>DataInput!CZ13</f>
        <v>0</v>
      </c>
      <c r="DB30" s="90">
        <f>DataInput!DA13</f>
        <v>0</v>
      </c>
      <c r="DC30" s="90">
        <f>DataInput!DB13</f>
        <v>0</v>
      </c>
      <c r="DD30" s="90">
        <f>DataInput!DC13</f>
        <v>0</v>
      </c>
      <c r="DE30" s="90">
        <f>DataInput!DD13</f>
        <v>0</v>
      </c>
    </row>
    <row r="31" spans="1:109">
      <c r="A31" s="51"/>
      <c r="B31" s="36" t="s">
        <v>1</v>
      </c>
      <c r="C31" s="84">
        <f>DataInput!B23</f>
        <v>0</v>
      </c>
      <c r="D31" s="84">
        <f>DataInput!C23</f>
        <v>0</v>
      </c>
      <c r="E31" s="84">
        <f>DataInput!D23</f>
        <v>0</v>
      </c>
      <c r="F31" s="84">
        <f>DataInput!E23</f>
        <v>0</v>
      </c>
      <c r="G31" s="84">
        <f>DataInput!F23</f>
        <v>0</v>
      </c>
      <c r="H31" s="84">
        <f>DataInput!G23</f>
        <v>0</v>
      </c>
      <c r="I31" s="84">
        <f>DataInput!H23</f>
        <v>0</v>
      </c>
      <c r="J31" s="84">
        <f>DataInput!I23</f>
        <v>0</v>
      </c>
      <c r="K31" s="84">
        <f>DataInput!J23</f>
        <v>0</v>
      </c>
      <c r="L31" s="84">
        <f>DataInput!K23</f>
        <v>0</v>
      </c>
      <c r="M31" s="84">
        <f>DataInput!L23</f>
        <v>0</v>
      </c>
      <c r="N31" s="84">
        <f>DataInput!M23</f>
        <v>0</v>
      </c>
      <c r="T31" s="51"/>
      <c r="U31" s="216" t="s">
        <v>1</v>
      </c>
      <c r="V31" s="84">
        <f>DataInput!U23</f>
        <v>0</v>
      </c>
      <c r="W31" s="84">
        <f>DataInput!V23</f>
        <v>0</v>
      </c>
      <c r="X31" s="84">
        <f>DataInput!W23</f>
        <v>0</v>
      </c>
      <c r="Y31" s="84">
        <f>DataInput!X23</f>
        <v>0</v>
      </c>
      <c r="Z31" s="84">
        <f>DataInput!Y23</f>
        <v>0</v>
      </c>
      <c r="AA31" s="84">
        <f>DataInput!Z23</f>
        <v>0</v>
      </c>
      <c r="AB31" s="84">
        <f>DataInput!AA23</f>
        <v>0</v>
      </c>
      <c r="AC31" s="84">
        <f>DataInput!AB23</f>
        <v>0</v>
      </c>
      <c r="AD31" s="84">
        <f>DataInput!AC23</f>
        <v>0</v>
      </c>
      <c r="AE31" s="84">
        <f>DataInput!AD23</f>
        <v>0</v>
      </c>
      <c r="AF31" s="84">
        <f>DataInput!AE23</f>
        <v>0</v>
      </c>
      <c r="AG31" s="84">
        <f>DataInput!AF23</f>
        <v>0</v>
      </c>
      <c r="AM31" s="51"/>
      <c r="AN31" s="216" t="s">
        <v>1</v>
      </c>
      <c r="AO31" s="84">
        <f>DataInput!AN23</f>
        <v>0</v>
      </c>
      <c r="AP31" s="84">
        <f>DataInput!AO23</f>
        <v>0</v>
      </c>
      <c r="AQ31" s="84">
        <f>DataInput!AP23</f>
        <v>0</v>
      </c>
      <c r="AR31" s="84">
        <f>DataInput!AQ23</f>
        <v>0</v>
      </c>
      <c r="AS31" s="84">
        <f>DataInput!AR23</f>
        <v>0</v>
      </c>
      <c r="AT31" s="84">
        <f>DataInput!AS23</f>
        <v>0</v>
      </c>
      <c r="AU31" s="84">
        <f>DataInput!AT23</f>
        <v>0</v>
      </c>
      <c r="AV31" s="84">
        <f>DataInput!AU23</f>
        <v>0</v>
      </c>
      <c r="AW31" s="84">
        <f>DataInput!AV23</f>
        <v>0</v>
      </c>
      <c r="AX31" s="84">
        <f>DataInput!AW23</f>
        <v>0</v>
      </c>
      <c r="AY31" s="84">
        <f>DataInput!AX23</f>
        <v>0</v>
      </c>
      <c r="AZ31" s="84">
        <f>DataInput!AY23</f>
        <v>0</v>
      </c>
      <c r="BF31" s="51"/>
      <c r="BG31" s="216" t="s">
        <v>1</v>
      </c>
      <c r="BH31" s="84">
        <f>DataInput!BG23</f>
        <v>0</v>
      </c>
      <c r="BI31" s="84">
        <f>DataInput!BH23</f>
        <v>0</v>
      </c>
      <c r="BJ31" s="84">
        <f>DataInput!BI23</f>
        <v>0</v>
      </c>
      <c r="BK31" s="84">
        <f>DataInput!BJ23</f>
        <v>0</v>
      </c>
      <c r="BL31" s="84">
        <f>DataInput!BK23</f>
        <v>0</v>
      </c>
      <c r="BM31" s="84">
        <f>DataInput!BL23</f>
        <v>0</v>
      </c>
      <c r="BN31" s="84">
        <f>DataInput!BM23</f>
        <v>0</v>
      </c>
      <c r="BO31" s="84">
        <f>DataInput!BN23</f>
        <v>0</v>
      </c>
      <c r="BP31" s="84">
        <f>DataInput!BO23</f>
        <v>0</v>
      </c>
      <c r="BQ31" s="84">
        <f>DataInput!BP23</f>
        <v>0</v>
      </c>
      <c r="BR31" s="84">
        <f>DataInput!BQ23</f>
        <v>0</v>
      </c>
      <c r="BS31" s="84">
        <f>DataInput!BR23</f>
        <v>0</v>
      </c>
      <c r="BY31" s="51"/>
      <c r="BZ31" s="216" t="s">
        <v>1</v>
      </c>
      <c r="CA31" s="84">
        <f>DataInput!BZ23</f>
        <v>0</v>
      </c>
      <c r="CB31" s="84">
        <f>DataInput!CA23</f>
        <v>0</v>
      </c>
      <c r="CC31" s="84">
        <f>DataInput!CB23</f>
        <v>0</v>
      </c>
      <c r="CD31" s="84">
        <f>DataInput!CC23</f>
        <v>0</v>
      </c>
      <c r="CE31" s="84">
        <f>DataInput!CD23</f>
        <v>0</v>
      </c>
      <c r="CF31" s="84">
        <f>DataInput!CE23</f>
        <v>0</v>
      </c>
      <c r="CG31" s="84">
        <f>DataInput!CF23</f>
        <v>0</v>
      </c>
      <c r="CH31" s="84">
        <f>DataInput!CG23</f>
        <v>0</v>
      </c>
      <c r="CI31" s="84">
        <f>DataInput!CH23</f>
        <v>0</v>
      </c>
      <c r="CJ31" s="84">
        <f>DataInput!CI23</f>
        <v>0</v>
      </c>
      <c r="CK31" s="84">
        <f>DataInput!CJ23</f>
        <v>0</v>
      </c>
      <c r="CL31" s="84">
        <f>DataInput!CK23</f>
        <v>0</v>
      </c>
      <c r="CR31" s="51"/>
      <c r="CS31" s="216" t="s">
        <v>1</v>
      </c>
      <c r="CT31" s="84">
        <f>DataInput!CS23</f>
        <v>0</v>
      </c>
      <c r="CU31" s="84">
        <f>DataInput!CT23</f>
        <v>0</v>
      </c>
      <c r="CV31" s="84">
        <f>DataInput!CU23</f>
        <v>0</v>
      </c>
      <c r="CW31" s="84">
        <f>DataInput!CV23</f>
        <v>0</v>
      </c>
      <c r="CX31" s="84">
        <f>DataInput!CW23</f>
        <v>0</v>
      </c>
      <c r="CY31" s="84">
        <f>DataInput!CX23</f>
        <v>0</v>
      </c>
      <c r="CZ31" s="84">
        <f>DataInput!CY23</f>
        <v>0</v>
      </c>
      <c r="DA31" s="84">
        <f>DataInput!CZ23</f>
        <v>0</v>
      </c>
      <c r="DB31" s="84">
        <f>DataInput!DA23</f>
        <v>0</v>
      </c>
      <c r="DC31" s="84">
        <f>DataInput!DB23</f>
        <v>0</v>
      </c>
      <c r="DD31" s="84">
        <f>DataInput!DC23</f>
        <v>0</v>
      </c>
      <c r="DE31" s="84">
        <f>DataInput!DD23</f>
        <v>0</v>
      </c>
    </row>
    <row r="32" spans="1:109">
      <c r="A32" s="51"/>
      <c r="B32" s="36" t="s">
        <v>2</v>
      </c>
      <c r="C32" s="85">
        <f>DataInput!B33</f>
        <v>0</v>
      </c>
      <c r="D32" s="85">
        <f>DataInput!C33</f>
        <v>0</v>
      </c>
      <c r="E32" s="85">
        <f>DataInput!D33</f>
        <v>0</v>
      </c>
      <c r="F32" s="85">
        <f>DataInput!E33</f>
        <v>0</v>
      </c>
      <c r="G32" s="85">
        <f>DataInput!F33</f>
        <v>0</v>
      </c>
      <c r="H32" s="85">
        <f>DataInput!G33</f>
        <v>0</v>
      </c>
      <c r="I32" s="85">
        <f>DataInput!H33</f>
        <v>0</v>
      </c>
      <c r="J32" s="85">
        <f>DataInput!I33</f>
        <v>0</v>
      </c>
      <c r="K32" s="85">
        <f>DataInput!J33</f>
        <v>0</v>
      </c>
      <c r="L32" s="85">
        <f>DataInput!K33</f>
        <v>0</v>
      </c>
      <c r="M32" s="85">
        <f>DataInput!L33</f>
        <v>0</v>
      </c>
      <c r="N32" s="85">
        <f>DataInput!M33</f>
        <v>0</v>
      </c>
      <c r="T32" s="51"/>
      <c r="U32" s="216" t="s">
        <v>2</v>
      </c>
      <c r="V32" s="85">
        <f>DataInput!U33</f>
        <v>0</v>
      </c>
      <c r="W32" s="85">
        <f>DataInput!V33</f>
        <v>0</v>
      </c>
      <c r="X32" s="85">
        <f>DataInput!W33</f>
        <v>0</v>
      </c>
      <c r="Y32" s="85">
        <f>DataInput!X33</f>
        <v>0</v>
      </c>
      <c r="Z32" s="85">
        <f>DataInput!Y33</f>
        <v>0</v>
      </c>
      <c r="AA32" s="85">
        <f>DataInput!Z33</f>
        <v>0</v>
      </c>
      <c r="AB32" s="85">
        <f>DataInput!AA33</f>
        <v>0</v>
      </c>
      <c r="AC32" s="85">
        <f>DataInput!AB33</f>
        <v>0</v>
      </c>
      <c r="AD32" s="85">
        <f>DataInput!AC33</f>
        <v>0</v>
      </c>
      <c r="AE32" s="85">
        <f>DataInput!AD33</f>
        <v>0</v>
      </c>
      <c r="AF32" s="85">
        <f>DataInput!AE33</f>
        <v>0</v>
      </c>
      <c r="AG32" s="85">
        <f>DataInput!AF33</f>
        <v>0</v>
      </c>
      <c r="AM32" s="51"/>
      <c r="AN32" s="216" t="s">
        <v>2</v>
      </c>
      <c r="AO32" s="85">
        <f>DataInput!AN33</f>
        <v>0</v>
      </c>
      <c r="AP32" s="85">
        <f>DataInput!AO33</f>
        <v>0</v>
      </c>
      <c r="AQ32" s="85">
        <f>DataInput!AP33</f>
        <v>0</v>
      </c>
      <c r="AR32" s="85">
        <f>DataInput!AQ33</f>
        <v>0</v>
      </c>
      <c r="AS32" s="85">
        <f>DataInput!AR33</f>
        <v>0</v>
      </c>
      <c r="AT32" s="85">
        <f>DataInput!AS33</f>
        <v>0</v>
      </c>
      <c r="AU32" s="85">
        <f>DataInput!AT33</f>
        <v>0</v>
      </c>
      <c r="AV32" s="85">
        <f>DataInput!AU33</f>
        <v>0</v>
      </c>
      <c r="AW32" s="85">
        <f>DataInput!AV33</f>
        <v>0</v>
      </c>
      <c r="AX32" s="85">
        <f>DataInput!AW33</f>
        <v>0</v>
      </c>
      <c r="AY32" s="85">
        <f>DataInput!AX33</f>
        <v>0</v>
      </c>
      <c r="AZ32" s="85">
        <f>DataInput!AY33</f>
        <v>0</v>
      </c>
      <c r="BF32" s="51"/>
      <c r="BG32" s="216" t="s">
        <v>2</v>
      </c>
      <c r="BH32" s="85">
        <f>DataInput!BG33</f>
        <v>0</v>
      </c>
      <c r="BI32" s="85">
        <f>DataInput!BH33</f>
        <v>0</v>
      </c>
      <c r="BJ32" s="85">
        <f>DataInput!BI33</f>
        <v>0</v>
      </c>
      <c r="BK32" s="85">
        <f>DataInput!BJ33</f>
        <v>0</v>
      </c>
      <c r="BL32" s="85">
        <f>DataInput!BK33</f>
        <v>0</v>
      </c>
      <c r="BM32" s="85">
        <f>DataInput!BL33</f>
        <v>0</v>
      </c>
      <c r="BN32" s="85">
        <f>DataInput!BM33</f>
        <v>0</v>
      </c>
      <c r="BO32" s="85">
        <f>DataInput!BN33</f>
        <v>0</v>
      </c>
      <c r="BP32" s="85">
        <f>DataInput!BO33</f>
        <v>0</v>
      </c>
      <c r="BQ32" s="85">
        <f>DataInput!BP33</f>
        <v>0</v>
      </c>
      <c r="BR32" s="85">
        <f>DataInput!BQ33</f>
        <v>0</v>
      </c>
      <c r="BS32" s="85">
        <f>DataInput!BR33</f>
        <v>0</v>
      </c>
      <c r="BY32" s="51"/>
      <c r="BZ32" s="216" t="s">
        <v>2</v>
      </c>
      <c r="CA32" s="85">
        <f>DataInput!BZ33</f>
        <v>0</v>
      </c>
      <c r="CB32" s="85">
        <f>DataInput!CA33</f>
        <v>0</v>
      </c>
      <c r="CC32" s="85">
        <f>DataInput!CB33</f>
        <v>0</v>
      </c>
      <c r="CD32" s="85">
        <f>DataInput!CC33</f>
        <v>0</v>
      </c>
      <c r="CE32" s="85">
        <f>DataInput!CD33</f>
        <v>0</v>
      </c>
      <c r="CF32" s="85">
        <f>DataInput!CE33</f>
        <v>0</v>
      </c>
      <c r="CG32" s="85">
        <f>DataInput!CF33</f>
        <v>0</v>
      </c>
      <c r="CH32" s="85">
        <f>DataInput!CG33</f>
        <v>0</v>
      </c>
      <c r="CI32" s="85">
        <f>DataInput!CH33</f>
        <v>0</v>
      </c>
      <c r="CJ32" s="85">
        <f>DataInput!CI33</f>
        <v>0</v>
      </c>
      <c r="CK32" s="85">
        <f>DataInput!CJ33</f>
        <v>0</v>
      </c>
      <c r="CL32" s="85">
        <f>DataInput!CK33</f>
        <v>0</v>
      </c>
      <c r="CR32" s="51"/>
      <c r="CS32" s="216" t="s">
        <v>2</v>
      </c>
      <c r="CT32" s="85">
        <f>DataInput!CS33</f>
        <v>0</v>
      </c>
      <c r="CU32" s="85">
        <f>DataInput!CT33</f>
        <v>0</v>
      </c>
      <c r="CV32" s="85">
        <f>DataInput!CU33</f>
        <v>0</v>
      </c>
      <c r="CW32" s="85">
        <f>DataInput!CV33</f>
        <v>0</v>
      </c>
      <c r="CX32" s="85">
        <f>DataInput!CW33</f>
        <v>0</v>
      </c>
      <c r="CY32" s="85">
        <f>DataInput!CX33</f>
        <v>0</v>
      </c>
      <c r="CZ32" s="85">
        <f>DataInput!CY33</f>
        <v>0</v>
      </c>
      <c r="DA32" s="85">
        <f>DataInput!CZ33</f>
        <v>0</v>
      </c>
      <c r="DB32" s="85">
        <f>DataInput!DA33</f>
        <v>0</v>
      </c>
      <c r="DC32" s="85">
        <f>DataInput!DB33</f>
        <v>0</v>
      </c>
      <c r="DD32" s="85">
        <f>DataInput!DC33</f>
        <v>0</v>
      </c>
      <c r="DE32" s="85">
        <f>DataInput!DD33</f>
        <v>0</v>
      </c>
    </row>
    <row r="33" spans="1:109">
      <c r="A33" s="51"/>
      <c r="B33" s="89" t="s">
        <v>3</v>
      </c>
      <c r="C33" s="90" t="e">
        <f t="array" ref="C33:C35">MMULT(DataInput!$G$5:$I$7,C30:C32)</f>
        <v>#VALUE!</v>
      </c>
      <c r="D33" s="90" t="e">
        <f t="array" ref="D33:D35">MMULT(DataInput!$G$5:$I$7,D30:D32)</f>
        <v>#VALUE!</v>
      </c>
      <c r="E33" s="90" t="e">
        <f t="array" ref="E33:E35">MMULT(DataInput!$G$5:$I$7,E30:E32)</f>
        <v>#VALUE!</v>
      </c>
      <c r="F33" s="90" t="e">
        <f t="array" ref="F33:F35">MMULT(DataInput!$G$5:$I$7,F30:F32)</f>
        <v>#VALUE!</v>
      </c>
      <c r="G33" s="90" t="e">
        <f t="array" ref="G33:G35">MMULT(DataInput!$G$5:$I$7,G30:G32)</f>
        <v>#VALUE!</v>
      </c>
      <c r="H33" s="90" t="e">
        <f t="array" ref="H33:H35">MMULT(DataInput!$G$5:$I$7,H30:H32)</f>
        <v>#VALUE!</v>
      </c>
      <c r="I33" s="90" t="e">
        <f t="array" ref="I33:I35">MMULT(DataInput!$G$5:$I$7,I30:I32)</f>
        <v>#VALUE!</v>
      </c>
      <c r="J33" s="90" t="e">
        <f t="array" ref="J33:J35">MMULT(DataInput!$G$5:$I$7,J30:J32)</f>
        <v>#VALUE!</v>
      </c>
      <c r="K33" s="90" t="e">
        <f t="array" ref="K33:K35">MMULT(DataInput!$G$5:$I$7,K30:K32)</f>
        <v>#VALUE!</v>
      </c>
      <c r="L33" s="90" t="e">
        <f t="array" ref="L33:L35">MMULT(DataInput!$G$5:$I$7,L30:L32)</f>
        <v>#VALUE!</v>
      </c>
      <c r="M33" s="90" t="e">
        <f t="array" ref="M33:M35">MMULT(DataInput!$G$5:$I$7,M30:M32)</f>
        <v>#VALUE!</v>
      </c>
      <c r="N33" s="90" t="e">
        <f t="array" ref="N33:N35">MMULT(DataInput!$G$5:$I$7,N30:N32)</f>
        <v>#VALUE!</v>
      </c>
      <c r="T33" s="51"/>
      <c r="U33" s="89" t="s">
        <v>3</v>
      </c>
      <c r="V33" s="90" t="e">
        <f t="array" ref="V33:V35">MMULT(DataInput!$Z$5:$AB$7,V30:V32)</f>
        <v>#VALUE!</v>
      </c>
      <c r="W33" s="90" t="e">
        <f t="array" ref="W33:W35">MMULT(DataInput!$Z$5:$AB$7,W30:W32)</f>
        <v>#VALUE!</v>
      </c>
      <c r="X33" s="90" t="e">
        <f t="array" ref="X33:X35">MMULT(DataInput!$Z$5:$AB$7,X30:X32)</f>
        <v>#VALUE!</v>
      </c>
      <c r="Y33" s="90" t="e">
        <f t="array" ref="Y33:Y35">MMULT(DataInput!$Z$5:$AB$7,Y30:Y32)</f>
        <v>#VALUE!</v>
      </c>
      <c r="Z33" s="90" t="e">
        <f t="array" ref="Z33:Z35">MMULT(DataInput!$Z$5:$AB$7,Z30:Z32)</f>
        <v>#VALUE!</v>
      </c>
      <c r="AA33" s="90" t="e">
        <f t="array" ref="AA33:AA35">MMULT(DataInput!$Z$5:$AB$7,AA30:AA32)</f>
        <v>#VALUE!</v>
      </c>
      <c r="AB33" s="90" t="e">
        <f t="array" ref="AB33:AB35">MMULT(DataInput!$Z$5:$AB$7,AB30:AB32)</f>
        <v>#VALUE!</v>
      </c>
      <c r="AC33" s="90" t="e">
        <f t="array" ref="AC33:AC35">MMULT(DataInput!$Z$5:$AB$7,AC30:AC32)</f>
        <v>#VALUE!</v>
      </c>
      <c r="AD33" s="90" t="e">
        <f t="array" ref="AD33:AD35">MMULT(DataInput!$Z$5:$AB$7,AD30:AD32)</f>
        <v>#VALUE!</v>
      </c>
      <c r="AE33" s="90" t="e">
        <f t="array" ref="AE33:AE35">MMULT(DataInput!$Z$5:$AB$7,AE30:AE32)</f>
        <v>#VALUE!</v>
      </c>
      <c r="AF33" s="90" t="e">
        <f t="array" ref="AF33:AF35">MMULT(DataInput!$Z$5:$AB$7,AF30:AF32)</f>
        <v>#VALUE!</v>
      </c>
      <c r="AG33" s="90" t="e">
        <f t="array" ref="AG33:AG35">MMULT(DataInput!$Z$5:$AB$7,AG30:AG32)</f>
        <v>#VALUE!</v>
      </c>
      <c r="AM33" s="51"/>
      <c r="AN33" s="89" t="s">
        <v>3</v>
      </c>
      <c r="AO33" s="90" t="e">
        <f t="array" ref="AO33:AO35">MMULT(DataInput!$AS$5:$AU$7,AO30:AO32)</f>
        <v>#VALUE!</v>
      </c>
      <c r="AP33" s="90" t="e">
        <f t="array" ref="AP33:AP35">MMULT(DataInput!$AS$5:$AU$7,AP30:AP32)</f>
        <v>#VALUE!</v>
      </c>
      <c r="AQ33" s="90" t="e">
        <f t="array" ref="AQ33:AQ35">MMULT(DataInput!$AS$5:$AU$7,AQ30:AQ32)</f>
        <v>#VALUE!</v>
      </c>
      <c r="AR33" s="90" t="e">
        <f t="array" ref="AR33:AR35">MMULT(DataInput!$AS$5:$AU$7,AR30:AR32)</f>
        <v>#VALUE!</v>
      </c>
      <c r="AS33" s="90" t="e">
        <f t="array" ref="AS33:AS35">MMULT(DataInput!$AS$5:$AU$7,AS30:AS32)</f>
        <v>#VALUE!</v>
      </c>
      <c r="AT33" s="90" t="e">
        <f t="array" ref="AT33:AT35">MMULT(DataInput!$AS$5:$AU$7,AT30:AT32)</f>
        <v>#VALUE!</v>
      </c>
      <c r="AU33" s="90" t="e">
        <f t="array" ref="AU33:AU35">MMULT(DataInput!$AS$5:$AU$7,AU30:AU32)</f>
        <v>#VALUE!</v>
      </c>
      <c r="AV33" s="90" t="e">
        <f t="array" ref="AV33:AV35">MMULT(DataInput!$AS$5:$AU$7,AV30:AV32)</f>
        <v>#VALUE!</v>
      </c>
      <c r="AW33" s="90" t="e">
        <f t="array" ref="AW33:AW35">MMULT(DataInput!$AS$5:$AU$7,AW30:AW32)</f>
        <v>#VALUE!</v>
      </c>
      <c r="AX33" s="90" t="e">
        <f t="array" ref="AX33:AX35">MMULT(DataInput!$AS$5:$AU$7,AX30:AX32)</f>
        <v>#VALUE!</v>
      </c>
      <c r="AY33" s="90" t="e">
        <f t="array" ref="AY33:AY35">MMULT(DataInput!$AS$5:$AU$7,AY30:AY32)</f>
        <v>#VALUE!</v>
      </c>
      <c r="AZ33" s="90" t="e">
        <f t="array" ref="AZ33:AZ35">MMULT(DataInput!$AS$5:$AU$7,AZ30:AZ32)</f>
        <v>#VALUE!</v>
      </c>
      <c r="BF33" s="51"/>
      <c r="BG33" s="89" t="s">
        <v>3</v>
      </c>
      <c r="BH33" s="90" t="e">
        <f t="array" ref="BH33:BH35">MMULT(DataInput!$BL$5:$BN$7,BH30:BH32)</f>
        <v>#VALUE!</v>
      </c>
      <c r="BI33" s="90" t="e">
        <f t="array" ref="BI33:BI35">MMULT(DataInput!$BL$5:$BN$7,BI30:BI32)</f>
        <v>#VALUE!</v>
      </c>
      <c r="BJ33" s="90" t="e">
        <f t="array" ref="BJ33:BJ35">MMULT(DataInput!$BL$5:$BN$7,BJ30:BJ32)</f>
        <v>#VALUE!</v>
      </c>
      <c r="BK33" s="90" t="e">
        <f t="array" ref="BK33:BK35">MMULT(DataInput!$BL$5:$BN$7,BK30:BK32)</f>
        <v>#VALUE!</v>
      </c>
      <c r="BL33" s="90" t="e">
        <f t="array" ref="BL33:BL35">MMULT(DataInput!$BL$5:$BN$7,BL30:BL32)</f>
        <v>#VALUE!</v>
      </c>
      <c r="BM33" s="90" t="e">
        <f t="array" ref="BM33:BM35">MMULT(DataInput!$BL$5:$BN$7,BM30:BM32)</f>
        <v>#VALUE!</v>
      </c>
      <c r="BN33" s="90" t="e">
        <f t="array" ref="BN33:BN35">MMULT(DataInput!$BL$5:$BN$7,BN30:BN32)</f>
        <v>#VALUE!</v>
      </c>
      <c r="BO33" s="90" t="e">
        <f t="array" ref="BO33:BO35">MMULT(DataInput!$BL$5:$BN$7,BO30:BO32)</f>
        <v>#VALUE!</v>
      </c>
      <c r="BP33" s="90" t="e">
        <f t="array" ref="BP33:BP35">MMULT(DataInput!$BL$5:$BN$7,BP30:BP32)</f>
        <v>#VALUE!</v>
      </c>
      <c r="BQ33" s="90" t="e">
        <f t="array" ref="BQ33:BQ35">MMULT(DataInput!$BL$5:$BN$7,BQ30:BQ32)</f>
        <v>#VALUE!</v>
      </c>
      <c r="BR33" s="90" t="e">
        <f t="array" ref="BR33:BR35">MMULT(DataInput!$BL$5:$BN$7,BR30:BR32)</f>
        <v>#VALUE!</v>
      </c>
      <c r="BS33" s="90" t="e">
        <f t="array" ref="BS33:BS35">MMULT(DataInput!$BL$5:$BN$7,BS30:BS32)</f>
        <v>#VALUE!</v>
      </c>
      <c r="BY33" s="51"/>
      <c r="BZ33" s="89" t="s">
        <v>3</v>
      </c>
      <c r="CA33" s="90" t="e">
        <f t="array" ref="CA33:CA35">MMULT(DataInput!$CE$5:$CG$7,CA30:CA32)</f>
        <v>#VALUE!</v>
      </c>
      <c r="CB33" s="90" t="e">
        <f t="array" ref="CB33:CB35">MMULT(DataInput!$CE$5:$CG$7,CB30:CB32)</f>
        <v>#VALUE!</v>
      </c>
      <c r="CC33" s="90" t="e">
        <f t="array" ref="CC33:CC35">MMULT(DataInput!$CE$5:$CG$7,CC30:CC32)</f>
        <v>#VALUE!</v>
      </c>
      <c r="CD33" s="90" t="e">
        <f t="array" ref="CD33:CD35">MMULT(DataInput!$CE$5:$CG$7,CD30:CD32)</f>
        <v>#VALUE!</v>
      </c>
      <c r="CE33" s="90" t="e">
        <f t="array" ref="CE33:CE35">MMULT(DataInput!$CE$5:$CG$7,CE30:CE32)</f>
        <v>#VALUE!</v>
      </c>
      <c r="CF33" s="90" t="e">
        <f t="array" ref="CF33:CF35">MMULT(DataInput!$CE$5:$CG$7,CF30:CF32)</f>
        <v>#VALUE!</v>
      </c>
      <c r="CG33" s="90" t="e">
        <f t="array" ref="CG33:CG35">MMULT(DataInput!$CE$5:$CG$7,CG30:CG32)</f>
        <v>#VALUE!</v>
      </c>
      <c r="CH33" s="90" t="e">
        <f t="array" ref="CH33:CH35">MMULT(DataInput!$CE$5:$CG$7,CH30:CH32)</f>
        <v>#VALUE!</v>
      </c>
      <c r="CI33" s="90" t="e">
        <f t="array" ref="CI33:CI35">MMULT(DataInput!$CE$5:$CG$7,CI30:CI32)</f>
        <v>#VALUE!</v>
      </c>
      <c r="CJ33" s="90" t="e">
        <f t="array" ref="CJ33:CJ35">MMULT(DataInput!$CE$5:$CG$7,CJ30:CJ32)</f>
        <v>#VALUE!</v>
      </c>
      <c r="CK33" s="90" t="e">
        <f t="array" ref="CK33:CK35">MMULT(DataInput!$CE$5:$CG$7,CK30:CK32)</f>
        <v>#VALUE!</v>
      </c>
      <c r="CL33" s="90" t="e">
        <f t="array" ref="CL33:CL35">MMULT(DataInput!$CE$5:$CG$7,CL30:CL32)</f>
        <v>#VALUE!</v>
      </c>
      <c r="CR33" s="51"/>
      <c r="CS33" s="89" t="s">
        <v>3</v>
      </c>
      <c r="CT33" s="90" t="e">
        <f t="array" ref="CT33:CT35">MMULT(DataInput!$CX$5:$CZ$7,CT30:CT32)</f>
        <v>#VALUE!</v>
      </c>
      <c r="CU33" s="90" t="e">
        <f t="array" ref="CU33:CU35">MMULT(DataInput!$CX$5:$CZ$7,CU30:CU32)</f>
        <v>#VALUE!</v>
      </c>
      <c r="CV33" s="90" t="e">
        <f t="array" ref="CV33:CV35">MMULT(DataInput!$CX$5:$CZ$7,CV30:CV32)</f>
        <v>#VALUE!</v>
      </c>
      <c r="CW33" s="90" t="e">
        <f t="array" ref="CW33:CW35">MMULT(DataInput!$CX$5:$CZ$7,CW30:CW32)</f>
        <v>#VALUE!</v>
      </c>
      <c r="CX33" s="90" t="e">
        <f t="array" ref="CX33:CX35">MMULT(DataInput!$CX$5:$CZ$7,CX30:CX32)</f>
        <v>#VALUE!</v>
      </c>
      <c r="CY33" s="90" t="e">
        <f t="array" ref="CY33:CY35">MMULT(DataInput!$CX$5:$CZ$7,CY30:CY32)</f>
        <v>#VALUE!</v>
      </c>
      <c r="CZ33" s="90" t="e">
        <f t="array" ref="CZ33:CZ35">MMULT(DataInput!$CX$5:$CZ$7,CZ30:CZ32)</f>
        <v>#VALUE!</v>
      </c>
      <c r="DA33" s="90" t="e">
        <f t="array" ref="DA33:DA35">MMULT(DataInput!$CX$5:$CZ$7,DA30:DA32)</f>
        <v>#VALUE!</v>
      </c>
      <c r="DB33" s="90" t="e">
        <f t="array" ref="DB33:DB35">MMULT(DataInput!$CX$5:$CZ$7,DB30:DB32)</f>
        <v>#VALUE!</v>
      </c>
      <c r="DC33" s="90" t="e">
        <f t="array" ref="DC33:DC35">MMULT(DataInput!$CX$5:$CZ$7,DC30:DC32)</f>
        <v>#VALUE!</v>
      </c>
      <c r="DD33" s="90" t="e">
        <f t="array" ref="DD33:DD35">MMULT(DataInput!$CX$5:$CZ$7,DD30:DD32)</f>
        <v>#VALUE!</v>
      </c>
      <c r="DE33" s="90" t="e">
        <f t="array" ref="DE33:DE35">MMULT(DataInput!$CX$5:$CZ$7,DE30:DE32)</f>
        <v>#VALUE!</v>
      </c>
    </row>
    <row r="34" spans="1:109">
      <c r="A34" s="51"/>
      <c r="B34" s="91" t="s">
        <v>4</v>
      </c>
      <c r="C34" s="67" t="e">
        <v>#VALUE!</v>
      </c>
      <c r="D34" s="67" t="e">
        <v>#VALUE!</v>
      </c>
      <c r="E34" s="67" t="e">
        <v>#VALUE!</v>
      </c>
      <c r="F34" s="67" t="e">
        <v>#VALUE!</v>
      </c>
      <c r="G34" s="67" t="e">
        <v>#VALUE!</v>
      </c>
      <c r="H34" s="67" t="e">
        <v>#VALUE!</v>
      </c>
      <c r="I34" s="67" t="e">
        <v>#VALUE!</v>
      </c>
      <c r="J34" s="67" t="e">
        <v>#VALUE!</v>
      </c>
      <c r="K34" s="67" t="e">
        <v>#VALUE!</v>
      </c>
      <c r="L34" s="67" t="e">
        <v>#VALUE!</v>
      </c>
      <c r="M34" s="67" t="e">
        <v>#VALUE!</v>
      </c>
      <c r="N34" s="67" t="e">
        <v>#VALUE!</v>
      </c>
      <c r="T34" s="51"/>
      <c r="U34" s="91" t="s">
        <v>4</v>
      </c>
      <c r="V34" s="67" t="e">
        <v>#VALUE!</v>
      </c>
      <c r="W34" s="67" t="e">
        <v>#VALUE!</v>
      </c>
      <c r="X34" s="67" t="e">
        <v>#VALUE!</v>
      </c>
      <c r="Y34" s="67" t="e">
        <v>#VALUE!</v>
      </c>
      <c r="Z34" s="67" t="e">
        <v>#VALUE!</v>
      </c>
      <c r="AA34" s="67" t="e">
        <v>#VALUE!</v>
      </c>
      <c r="AB34" s="67" t="e">
        <v>#VALUE!</v>
      </c>
      <c r="AC34" s="67" t="e">
        <v>#VALUE!</v>
      </c>
      <c r="AD34" s="67" t="e">
        <v>#VALUE!</v>
      </c>
      <c r="AE34" s="67" t="e">
        <v>#VALUE!</v>
      </c>
      <c r="AF34" s="67" t="e">
        <v>#VALUE!</v>
      </c>
      <c r="AG34" s="67" t="e">
        <v>#VALUE!</v>
      </c>
      <c r="AM34" s="51"/>
      <c r="AN34" s="91" t="s">
        <v>4</v>
      </c>
      <c r="AO34" s="67" t="e">
        <v>#VALUE!</v>
      </c>
      <c r="AP34" s="67" t="e">
        <v>#VALUE!</v>
      </c>
      <c r="AQ34" s="67" t="e">
        <v>#VALUE!</v>
      </c>
      <c r="AR34" s="67" t="e">
        <v>#VALUE!</v>
      </c>
      <c r="AS34" s="67" t="e">
        <v>#VALUE!</v>
      </c>
      <c r="AT34" s="67" t="e">
        <v>#VALUE!</v>
      </c>
      <c r="AU34" s="67" t="e">
        <v>#VALUE!</v>
      </c>
      <c r="AV34" s="67" t="e">
        <v>#VALUE!</v>
      </c>
      <c r="AW34" s="67" t="e">
        <v>#VALUE!</v>
      </c>
      <c r="AX34" s="67" t="e">
        <v>#VALUE!</v>
      </c>
      <c r="AY34" s="67" t="e">
        <v>#VALUE!</v>
      </c>
      <c r="AZ34" s="67" t="e">
        <v>#VALUE!</v>
      </c>
      <c r="BF34" s="51"/>
      <c r="BG34" s="91" t="s">
        <v>4</v>
      </c>
      <c r="BH34" s="67" t="e">
        <v>#VALUE!</v>
      </c>
      <c r="BI34" s="67" t="e">
        <v>#VALUE!</v>
      </c>
      <c r="BJ34" s="67" t="e">
        <v>#VALUE!</v>
      </c>
      <c r="BK34" s="67" t="e">
        <v>#VALUE!</v>
      </c>
      <c r="BL34" s="67" t="e">
        <v>#VALUE!</v>
      </c>
      <c r="BM34" s="67" t="e">
        <v>#VALUE!</v>
      </c>
      <c r="BN34" s="67" t="e">
        <v>#VALUE!</v>
      </c>
      <c r="BO34" s="67" t="e">
        <v>#VALUE!</v>
      </c>
      <c r="BP34" s="67" t="e">
        <v>#VALUE!</v>
      </c>
      <c r="BQ34" s="67" t="e">
        <v>#VALUE!</v>
      </c>
      <c r="BR34" s="67" t="e">
        <v>#VALUE!</v>
      </c>
      <c r="BS34" s="67" t="e">
        <v>#VALUE!</v>
      </c>
      <c r="BY34" s="51"/>
      <c r="BZ34" s="91" t="s">
        <v>4</v>
      </c>
      <c r="CA34" s="67" t="e">
        <v>#VALUE!</v>
      </c>
      <c r="CB34" s="67" t="e">
        <v>#VALUE!</v>
      </c>
      <c r="CC34" s="67" t="e">
        <v>#VALUE!</v>
      </c>
      <c r="CD34" s="67" t="e">
        <v>#VALUE!</v>
      </c>
      <c r="CE34" s="67" t="e">
        <v>#VALUE!</v>
      </c>
      <c r="CF34" s="67" t="e">
        <v>#VALUE!</v>
      </c>
      <c r="CG34" s="67" t="e">
        <v>#VALUE!</v>
      </c>
      <c r="CH34" s="67" t="e">
        <v>#VALUE!</v>
      </c>
      <c r="CI34" s="67" t="e">
        <v>#VALUE!</v>
      </c>
      <c r="CJ34" s="67" t="e">
        <v>#VALUE!</v>
      </c>
      <c r="CK34" s="67" t="e">
        <v>#VALUE!</v>
      </c>
      <c r="CL34" s="67" t="e">
        <v>#VALUE!</v>
      </c>
      <c r="CR34" s="51"/>
      <c r="CS34" s="91" t="s">
        <v>4</v>
      </c>
      <c r="CT34" s="67" t="e">
        <v>#VALUE!</v>
      </c>
      <c r="CU34" s="67" t="e">
        <v>#VALUE!</v>
      </c>
      <c r="CV34" s="67" t="e">
        <v>#VALUE!</v>
      </c>
      <c r="CW34" s="67" t="e">
        <v>#VALUE!</v>
      </c>
      <c r="CX34" s="67" t="e">
        <v>#VALUE!</v>
      </c>
      <c r="CY34" s="67" t="e">
        <v>#VALUE!</v>
      </c>
      <c r="CZ34" s="67" t="e">
        <v>#VALUE!</v>
      </c>
      <c r="DA34" s="67" t="e">
        <v>#VALUE!</v>
      </c>
      <c r="DB34" s="67" t="e">
        <v>#VALUE!</v>
      </c>
      <c r="DC34" s="67" t="e">
        <v>#VALUE!</v>
      </c>
      <c r="DD34" s="67" t="e">
        <v>#VALUE!</v>
      </c>
      <c r="DE34" s="67" t="e">
        <v>#VALUE!</v>
      </c>
    </row>
    <row r="35" spans="1:109">
      <c r="A35" s="51"/>
      <c r="B35" s="92" t="s">
        <v>5</v>
      </c>
      <c r="C35" s="93" t="e">
        <v>#VALUE!</v>
      </c>
      <c r="D35" s="93" t="e">
        <v>#VALUE!</v>
      </c>
      <c r="E35" s="93" t="e">
        <v>#VALUE!</v>
      </c>
      <c r="F35" s="93" t="e">
        <v>#VALUE!</v>
      </c>
      <c r="G35" s="93" t="e">
        <v>#VALUE!</v>
      </c>
      <c r="H35" s="93" t="e">
        <v>#VALUE!</v>
      </c>
      <c r="I35" s="93" t="e">
        <v>#VALUE!</v>
      </c>
      <c r="J35" s="93" t="e">
        <v>#VALUE!</v>
      </c>
      <c r="K35" s="93" t="e">
        <v>#VALUE!</v>
      </c>
      <c r="L35" s="93" t="e">
        <v>#VALUE!</v>
      </c>
      <c r="M35" s="93" t="e">
        <v>#VALUE!</v>
      </c>
      <c r="N35" s="93" t="e">
        <v>#VALUE!</v>
      </c>
      <c r="T35" s="51"/>
      <c r="U35" s="92" t="s">
        <v>5</v>
      </c>
      <c r="V35" s="93" t="e">
        <v>#VALUE!</v>
      </c>
      <c r="W35" s="93" t="e">
        <v>#VALUE!</v>
      </c>
      <c r="X35" s="93" t="e">
        <v>#VALUE!</v>
      </c>
      <c r="Y35" s="93" t="e">
        <v>#VALUE!</v>
      </c>
      <c r="Z35" s="93" t="e">
        <v>#VALUE!</v>
      </c>
      <c r="AA35" s="93" t="e">
        <v>#VALUE!</v>
      </c>
      <c r="AB35" s="93" t="e">
        <v>#VALUE!</v>
      </c>
      <c r="AC35" s="93" t="e">
        <v>#VALUE!</v>
      </c>
      <c r="AD35" s="93" t="e">
        <v>#VALUE!</v>
      </c>
      <c r="AE35" s="93" t="e">
        <v>#VALUE!</v>
      </c>
      <c r="AF35" s="93" t="e">
        <v>#VALUE!</v>
      </c>
      <c r="AG35" s="93" t="e">
        <v>#VALUE!</v>
      </c>
      <c r="AM35" s="51"/>
      <c r="AN35" s="92" t="s">
        <v>5</v>
      </c>
      <c r="AO35" s="93" t="e">
        <v>#VALUE!</v>
      </c>
      <c r="AP35" s="93" t="e">
        <v>#VALUE!</v>
      </c>
      <c r="AQ35" s="93" t="e">
        <v>#VALUE!</v>
      </c>
      <c r="AR35" s="93" t="e">
        <v>#VALUE!</v>
      </c>
      <c r="AS35" s="93" t="e">
        <v>#VALUE!</v>
      </c>
      <c r="AT35" s="93" t="e">
        <v>#VALUE!</v>
      </c>
      <c r="AU35" s="93" t="e">
        <v>#VALUE!</v>
      </c>
      <c r="AV35" s="93" t="e">
        <v>#VALUE!</v>
      </c>
      <c r="AW35" s="93" t="e">
        <v>#VALUE!</v>
      </c>
      <c r="AX35" s="93" t="e">
        <v>#VALUE!</v>
      </c>
      <c r="AY35" s="93" t="e">
        <v>#VALUE!</v>
      </c>
      <c r="AZ35" s="93" t="e">
        <v>#VALUE!</v>
      </c>
      <c r="BF35" s="51"/>
      <c r="BG35" s="92" t="s">
        <v>5</v>
      </c>
      <c r="BH35" s="93" t="e">
        <v>#VALUE!</v>
      </c>
      <c r="BI35" s="93" t="e">
        <v>#VALUE!</v>
      </c>
      <c r="BJ35" s="93" t="e">
        <v>#VALUE!</v>
      </c>
      <c r="BK35" s="93" t="e">
        <v>#VALUE!</v>
      </c>
      <c r="BL35" s="93" t="e">
        <v>#VALUE!</v>
      </c>
      <c r="BM35" s="93" t="e">
        <v>#VALUE!</v>
      </c>
      <c r="BN35" s="93" t="e">
        <v>#VALUE!</v>
      </c>
      <c r="BO35" s="93" t="e">
        <v>#VALUE!</v>
      </c>
      <c r="BP35" s="93" t="e">
        <v>#VALUE!</v>
      </c>
      <c r="BQ35" s="93" t="e">
        <v>#VALUE!</v>
      </c>
      <c r="BR35" s="93" t="e">
        <v>#VALUE!</v>
      </c>
      <c r="BS35" s="93" t="e">
        <v>#VALUE!</v>
      </c>
      <c r="BY35" s="51"/>
      <c r="BZ35" s="92" t="s">
        <v>5</v>
      </c>
      <c r="CA35" s="93" t="e">
        <v>#VALUE!</v>
      </c>
      <c r="CB35" s="93" t="e">
        <v>#VALUE!</v>
      </c>
      <c r="CC35" s="93" t="e">
        <v>#VALUE!</v>
      </c>
      <c r="CD35" s="93" t="e">
        <v>#VALUE!</v>
      </c>
      <c r="CE35" s="93" t="e">
        <v>#VALUE!</v>
      </c>
      <c r="CF35" s="93" t="e">
        <v>#VALUE!</v>
      </c>
      <c r="CG35" s="93" t="e">
        <v>#VALUE!</v>
      </c>
      <c r="CH35" s="93" t="e">
        <v>#VALUE!</v>
      </c>
      <c r="CI35" s="93" t="e">
        <v>#VALUE!</v>
      </c>
      <c r="CJ35" s="93" t="e">
        <v>#VALUE!</v>
      </c>
      <c r="CK35" s="93" t="e">
        <v>#VALUE!</v>
      </c>
      <c r="CL35" s="93" t="e">
        <v>#VALUE!</v>
      </c>
      <c r="CR35" s="51"/>
      <c r="CS35" s="92" t="s">
        <v>5</v>
      </c>
      <c r="CT35" s="93" t="e">
        <v>#VALUE!</v>
      </c>
      <c r="CU35" s="93" t="e">
        <v>#VALUE!</v>
      </c>
      <c r="CV35" s="93" t="e">
        <v>#VALUE!</v>
      </c>
      <c r="CW35" s="93" t="e">
        <v>#VALUE!</v>
      </c>
      <c r="CX35" s="93" t="e">
        <v>#VALUE!</v>
      </c>
      <c r="CY35" s="93" t="e">
        <v>#VALUE!</v>
      </c>
      <c r="CZ35" s="93" t="e">
        <v>#VALUE!</v>
      </c>
      <c r="DA35" s="93" t="e">
        <v>#VALUE!</v>
      </c>
      <c r="DB35" s="93" t="e">
        <v>#VALUE!</v>
      </c>
      <c r="DC35" s="93" t="e">
        <v>#VALUE!</v>
      </c>
      <c r="DD35" s="93" t="e">
        <v>#VALUE!</v>
      </c>
      <c r="DE35" s="93" t="e">
        <v>#VALUE!</v>
      </c>
    </row>
    <row r="36" spans="1:109">
      <c r="T36" s="31"/>
      <c r="AM36" s="31"/>
      <c r="BF36" s="31"/>
      <c r="BY36" s="31"/>
      <c r="CR36" s="31"/>
    </row>
    <row r="37" spans="1:109">
      <c r="T37" s="31"/>
      <c r="AM37" s="31"/>
      <c r="BF37" s="31"/>
      <c r="BY37" s="31"/>
      <c r="CR37" s="31"/>
    </row>
    <row r="38" spans="1:109">
      <c r="A38" s="87" t="s">
        <v>18</v>
      </c>
      <c r="B38" s="6"/>
      <c r="C38" s="6">
        <v>1</v>
      </c>
      <c r="D38" s="6">
        <v>2</v>
      </c>
      <c r="E38" s="6">
        <v>3</v>
      </c>
      <c r="F38" s="6">
        <v>4</v>
      </c>
      <c r="G38" s="6">
        <v>5</v>
      </c>
      <c r="H38" s="6">
        <v>6</v>
      </c>
      <c r="I38" s="6">
        <v>7</v>
      </c>
      <c r="J38" s="6">
        <v>8</v>
      </c>
      <c r="K38" s="6">
        <v>9</v>
      </c>
      <c r="L38" s="6">
        <v>10</v>
      </c>
      <c r="M38" s="6">
        <v>11</v>
      </c>
      <c r="N38" s="6">
        <v>12</v>
      </c>
      <c r="T38" s="87" t="s">
        <v>18</v>
      </c>
      <c r="U38" s="6"/>
      <c r="V38" s="6">
        <v>1</v>
      </c>
      <c r="W38" s="6">
        <v>2</v>
      </c>
      <c r="X38" s="6">
        <v>3</v>
      </c>
      <c r="Y38" s="6">
        <v>4</v>
      </c>
      <c r="Z38" s="6">
        <v>5</v>
      </c>
      <c r="AA38" s="6">
        <v>6</v>
      </c>
      <c r="AB38" s="6">
        <v>7</v>
      </c>
      <c r="AC38" s="6">
        <v>8</v>
      </c>
      <c r="AD38" s="6">
        <v>9</v>
      </c>
      <c r="AE38" s="6">
        <v>10</v>
      </c>
      <c r="AF38" s="6">
        <v>11</v>
      </c>
      <c r="AG38" s="6">
        <v>12</v>
      </c>
      <c r="AM38" s="87" t="s">
        <v>18</v>
      </c>
      <c r="AN38" s="6"/>
      <c r="AO38" s="6">
        <v>1</v>
      </c>
      <c r="AP38" s="6">
        <v>2</v>
      </c>
      <c r="AQ38" s="6">
        <v>3</v>
      </c>
      <c r="AR38" s="6">
        <v>4</v>
      </c>
      <c r="AS38" s="6">
        <v>5</v>
      </c>
      <c r="AT38" s="6">
        <v>6</v>
      </c>
      <c r="AU38" s="6">
        <v>7</v>
      </c>
      <c r="AV38" s="6">
        <v>8</v>
      </c>
      <c r="AW38" s="6">
        <v>9</v>
      </c>
      <c r="AX38" s="6">
        <v>10</v>
      </c>
      <c r="AY38" s="6">
        <v>11</v>
      </c>
      <c r="AZ38" s="6">
        <v>12</v>
      </c>
      <c r="BF38" s="87" t="s">
        <v>18</v>
      </c>
      <c r="BG38" s="6"/>
      <c r="BH38" s="6">
        <v>1</v>
      </c>
      <c r="BI38" s="6">
        <v>2</v>
      </c>
      <c r="BJ38" s="6">
        <v>3</v>
      </c>
      <c r="BK38" s="6">
        <v>4</v>
      </c>
      <c r="BL38" s="6">
        <v>5</v>
      </c>
      <c r="BM38" s="6">
        <v>6</v>
      </c>
      <c r="BN38" s="6">
        <v>7</v>
      </c>
      <c r="BO38" s="6">
        <v>8</v>
      </c>
      <c r="BP38" s="6">
        <v>9</v>
      </c>
      <c r="BQ38" s="6">
        <v>10</v>
      </c>
      <c r="BR38" s="6">
        <v>11</v>
      </c>
      <c r="BS38" s="6">
        <v>12</v>
      </c>
      <c r="BY38" s="87" t="s">
        <v>18</v>
      </c>
      <c r="BZ38" s="6"/>
      <c r="CA38" s="6">
        <v>1</v>
      </c>
      <c r="CB38" s="6">
        <v>2</v>
      </c>
      <c r="CC38" s="6">
        <v>3</v>
      </c>
      <c r="CD38" s="6">
        <v>4</v>
      </c>
      <c r="CE38" s="6">
        <v>5</v>
      </c>
      <c r="CF38" s="6">
        <v>6</v>
      </c>
      <c r="CG38" s="6">
        <v>7</v>
      </c>
      <c r="CH38" s="6">
        <v>8</v>
      </c>
      <c r="CI38" s="6">
        <v>9</v>
      </c>
      <c r="CJ38" s="6">
        <v>10</v>
      </c>
      <c r="CK38" s="6">
        <v>11</v>
      </c>
      <c r="CL38" s="6">
        <v>12</v>
      </c>
      <c r="CR38" s="87" t="s">
        <v>18</v>
      </c>
      <c r="CS38" s="6"/>
      <c r="CT38" s="6">
        <v>1</v>
      </c>
      <c r="CU38" s="6">
        <v>2</v>
      </c>
      <c r="CV38" s="6">
        <v>3</v>
      </c>
      <c r="CW38" s="6">
        <v>4</v>
      </c>
      <c r="CX38" s="6">
        <v>5</v>
      </c>
      <c r="CY38" s="6">
        <v>6</v>
      </c>
      <c r="CZ38" s="6">
        <v>7</v>
      </c>
      <c r="DA38" s="6">
        <v>8</v>
      </c>
      <c r="DB38" s="6">
        <v>9</v>
      </c>
      <c r="DC38" s="6">
        <v>10</v>
      </c>
      <c r="DD38" s="6">
        <v>11</v>
      </c>
      <c r="DE38" s="6">
        <v>12</v>
      </c>
    </row>
    <row r="39" spans="1:109">
      <c r="A39" s="51"/>
      <c r="B39" s="89" t="s">
        <v>0</v>
      </c>
      <c r="C39" s="90">
        <f>DataInput!B14</f>
        <v>0</v>
      </c>
      <c r="D39" s="90">
        <f>DataInput!C14</f>
        <v>0</v>
      </c>
      <c r="E39" s="90">
        <f>DataInput!D14</f>
        <v>0</v>
      </c>
      <c r="F39" s="90">
        <f>DataInput!E14</f>
        <v>0</v>
      </c>
      <c r="G39" s="90">
        <f>DataInput!F14</f>
        <v>0</v>
      </c>
      <c r="H39" s="90">
        <f>DataInput!G14</f>
        <v>0</v>
      </c>
      <c r="I39" s="90">
        <f>DataInput!H14</f>
        <v>0</v>
      </c>
      <c r="J39" s="90">
        <f>DataInput!I14</f>
        <v>0</v>
      </c>
      <c r="K39" s="90">
        <f>DataInput!J14</f>
        <v>0</v>
      </c>
      <c r="L39" s="90">
        <f>DataInput!K14</f>
        <v>0</v>
      </c>
      <c r="M39" s="90">
        <f>DataInput!L14</f>
        <v>0</v>
      </c>
      <c r="N39" s="90">
        <f>DataInput!M14</f>
        <v>0</v>
      </c>
      <c r="T39" s="51"/>
      <c r="U39" s="89" t="s">
        <v>0</v>
      </c>
      <c r="V39" s="90">
        <f>DataInput!U14</f>
        <v>0</v>
      </c>
      <c r="W39" s="90">
        <f>DataInput!V14</f>
        <v>0</v>
      </c>
      <c r="X39" s="90">
        <f>DataInput!W14</f>
        <v>0</v>
      </c>
      <c r="Y39" s="90">
        <f>DataInput!X14</f>
        <v>0</v>
      </c>
      <c r="Z39" s="90">
        <f>DataInput!Y14</f>
        <v>0</v>
      </c>
      <c r="AA39" s="90">
        <f>DataInput!Z14</f>
        <v>0</v>
      </c>
      <c r="AB39" s="90">
        <f>DataInput!AA14</f>
        <v>0</v>
      </c>
      <c r="AC39" s="90">
        <f>DataInput!AB14</f>
        <v>0</v>
      </c>
      <c r="AD39" s="90">
        <f>DataInput!AC14</f>
        <v>0</v>
      </c>
      <c r="AE39" s="90">
        <f>DataInput!AD14</f>
        <v>0</v>
      </c>
      <c r="AF39" s="90">
        <f>DataInput!AE14</f>
        <v>0</v>
      </c>
      <c r="AG39" s="90">
        <f>DataInput!AF14</f>
        <v>0</v>
      </c>
      <c r="AM39" s="51"/>
      <c r="AN39" s="89" t="s">
        <v>0</v>
      </c>
      <c r="AO39" s="90">
        <f>DataInput!AN14</f>
        <v>0</v>
      </c>
      <c r="AP39" s="90">
        <f>DataInput!AO14</f>
        <v>0</v>
      </c>
      <c r="AQ39" s="90">
        <f>DataInput!AP14</f>
        <v>0</v>
      </c>
      <c r="AR39" s="90">
        <f>DataInput!AQ14</f>
        <v>0</v>
      </c>
      <c r="AS39" s="90">
        <f>DataInput!AR14</f>
        <v>0</v>
      </c>
      <c r="AT39" s="90">
        <f>DataInput!AS14</f>
        <v>0</v>
      </c>
      <c r="AU39" s="90">
        <f>DataInput!AT14</f>
        <v>0</v>
      </c>
      <c r="AV39" s="90">
        <f>DataInput!AU14</f>
        <v>0</v>
      </c>
      <c r="AW39" s="90">
        <f>DataInput!AV14</f>
        <v>0</v>
      </c>
      <c r="AX39" s="90">
        <f>DataInput!AW14</f>
        <v>0</v>
      </c>
      <c r="AY39" s="90">
        <f>DataInput!AX14</f>
        <v>0</v>
      </c>
      <c r="AZ39" s="90">
        <f>DataInput!AY14</f>
        <v>0</v>
      </c>
      <c r="BF39" s="51"/>
      <c r="BG39" s="89" t="s">
        <v>0</v>
      </c>
      <c r="BH39" s="90">
        <f>DataInput!BG14</f>
        <v>0</v>
      </c>
      <c r="BI39" s="90">
        <f>DataInput!BH14</f>
        <v>0</v>
      </c>
      <c r="BJ39" s="90">
        <f>DataInput!BI14</f>
        <v>0</v>
      </c>
      <c r="BK39" s="90">
        <f>DataInput!BJ14</f>
        <v>0</v>
      </c>
      <c r="BL39" s="90">
        <f>DataInput!BK14</f>
        <v>0</v>
      </c>
      <c r="BM39" s="90">
        <f>DataInput!BL14</f>
        <v>0</v>
      </c>
      <c r="BN39" s="90">
        <f>DataInput!BM14</f>
        <v>0</v>
      </c>
      <c r="BO39" s="90">
        <f>DataInput!BN14</f>
        <v>0</v>
      </c>
      <c r="BP39" s="90">
        <f>DataInput!BO14</f>
        <v>0</v>
      </c>
      <c r="BQ39" s="90">
        <f>DataInput!BP14</f>
        <v>0</v>
      </c>
      <c r="BR39" s="90">
        <f>DataInput!BQ14</f>
        <v>0</v>
      </c>
      <c r="BS39" s="90">
        <f>DataInput!BR14</f>
        <v>0</v>
      </c>
      <c r="BY39" s="51"/>
      <c r="BZ39" s="89" t="s">
        <v>0</v>
      </c>
      <c r="CA39" s="90">
        <f>DataInput!BZ14</f>
        <v>0</v>
      </c>
      <c r="CB39" s="90">
        <f>DataInput!CA14</f>
        <v>0</v>
      </c>
      <c r="CC39" s="90">
        <f>DataInput!CB14</f>
        <v>0</v>
      </c>
      <c r="CD39" s="90">
        <f>DataInput!CC14</f>
        <v>0</v>
      </c>
      <c r="CE39" s="90">
        <f>DataInput!CD14</f>
        <v>0</v>
      </c>
      <c r="CF39" s="90">
        <f>DataInput!CE14</f>
        <v>0</v>
      </c>
      <c r="CG39" s="90">
        <f>DataInput!CF14</f>
        <v>0</v>
      </c>
      <c r="CH39" s="90">
        <f>DataInput!CG14</f>
        <v>0</v>
      </c>
      <c r="CI39" s="90">
        <f>DataInput!CH14</f>
        <v>0</v>
      </c>
      <c r="CJ39" s="90">
        <f>DataInput!CI14</f>
        <v>0</v>
      </c>
      <c r="CK39" s="90">
        <f>DataInput!CJ14</f>
        <v>0</v>
      </c>
      <c r="CL39" s="90">
        <f>DataInput!CK14</f>
        <v>0</v>
      </c>
      <c r="CR39" s="51"/>
      <c r="CS39" s="89" t="s">
        <v>0</v>
      </c>
      <c r="CT39" s="90">
        <f>DataInput!CS14</f>
        <v>0</v>
      </c>
      <c r="CU39" s="90">
        <f>DataInput!CT14</f>
        <v>0</v>
      </c>
      <c r="CV39" s="90">
        <f>DataInput!CU14</f>
        <v>0</v>
      </c>
      <c r="CW39" s="90">
        <f>DataInput!CV14</f>
        <v>0</v>
      </c>
      <c r="CX39" s="90">
        <f>DataInput!CW14</f>
        <v>0</v>
      </c>
      <c r="CY39" s="90">
        <f>DataInput!CX14</f>
        <v>0</v>
      </c>
      <c r="CZ39" s="90">
        <f>DataInput!CY14</f>
        <v>0</v>
      </c>
      <c r="DA39" s="90">
        <f>DataInput!CZ14</f>
        <v>0</v>
      </c>
      <c r="DB39" s="90">
        <f>DataInput!DA14</f>
        <v>0</v>
      </c>
      <c r="DC39" s="90">
        <f>DataInput!DB14</f>
        <v>0</v>
      </c>
      <c r="DD39" s="90">
        <f>DataInput!DC14</f>
        <v>0</v>
      </c>
      <c r="DE39" s="90">
        <f>DataInput!DD14</f>
        <v>0</v>
      </c>
    </row>
    <row r="40" spans="1:109">
      <c r="A40" s="51"/>
      <c r="B40" s="36" t="s">
        <v>1</v>
      </c>
      <c r="C40" s="84">
        <f>DataInput!B24</f>
        <v>0</v>
      </c>
      <c r="D40" s="84">
        <f>DataInput!C24</f>
        <v>0</v>
      </c>
      <c r="E40" s="84">
        <f>DataInput!D24</f>
        <v>0</v>
      </c>
      <c r="F40" s="84">
        <f>DataInput!E24</f>
        <v>0</v>
      </c>
      <c r="G40" s="84">
        <f>DataInput!F24</f>
        <v>0</v>
      </c>
      <c r="H40" s="84">
        <f>DataInput!G24</f>
        <v>0</v>
      </c>
      <c r="I40" s="84">
        <f>DataInput!H24</f>
        <v>0</v>
      </c>
      <c r="J40" s="84">
        <f>DataInput!I24</f>
        <v>0</v>
      </c>
      <c r="K40" s="84">
        <f>DataInput!J24</f>
        <v>0</v>
      </c>
      <c r="L40" s="84">
        <f>DataInput!K24</f>
        <v>0</v>
      </c>
      <c r="M40" s="84">
        <f>DataInput!L24</f>
        <v>0</v>
      </c>
      <c r="N40" s="84">
        <f>DataInput!M24</f>
        <v>0</v>
      </c>
      <c r="T40" s="51"/>
      <c r="U40" s="216" t="s">
        <v>1</v>
      </c>
      <c r="V40" s="84">
        <f>DataInput!U24</f>
        <v>0</v>
      </c>
      <c r="W40" s="84">
        <f>DataInput!V24</f>
        <v>0</v>
      </c>
      <c r="X40" s="84">
        <f>DataInput!W24</f>
        <v>0</v>
      </c>
      <c r="Y40" s="84">
        <f>DataInput!X24</f>
        <v>0</v>
      </c>
      <c r="Z40" s="84">
        <f>DataInput!Y24</f>
        <v>0</v>
      </c>
      <c r="AA40" s="84">
        <f>DataInput!Z24</f>
        <v>0</v>
      </c>
      <c r="AB40" s="84">
        <f>DataInput!AA24</f>
        <v>0</v>
      </c>
      <c r="AC40" s="84">
        <f>DataInput!AB24</f>
        <v>0</v>
      </c>
      <c r="AD40" s="84">
        <f>DataInput!AC24</f>
        <v>0</v>
      </c>
      <c r="AE40" s="84">
        <f>DataInput!AD24</f>
        <v>0</v>
      </c>
      <c r="AF40" s="84">
        <f>DataInput!AE24</f>
        <v>0</v>
      </c>
      <c r="AG40" s="84">
        <f>DataInput!AF24</f>
        <v>0</v>
      </c>
      <c r="AM40" s="51"/>
      <c r="AN40" s="216" t="s">
        <v>1</v>
      </c>
      <c r="AO40" s="84">
        <f>DataInput!AN24</f>
        <v>0</v>
      </c>
      <c r="AP40" s="84">
        <f>DataInput!AO24</f>
        <v>0</v>
      </c>
      <c r="AQ40" s="84">
        <f>DataInput!AP24</f>
        <v>0</v>
      </c>
      <c r="AR40" s="84">
        <f>DataInput!AQ24</f>
        <v>0</v>
      </c>
      <c r="AS40" s="84">
        <f>DataInput!AR24</f>
        <v>0</v>
      </c>
      <c r="AT40" s="84">
        <f>DataInput!AS24</f>
        <v>0</v>
      </c>
      <c r="AU40" s="84">
        <f>DataInput!AT24</f>
        <v>0</v>
      </c>
      <c r="AV40" s="84">
        <f>DataInput!AU24</f>
        <v>0</v>
      </c>
      <c r="AW40" s="84">
        <f>DataInput!AV24</f>
        <v>0</v>
      </c>
      <c r="AX40" s="84">
        <f>DataInput!AW24</f>
        <v>0</v>
      </c>
      <c r="AY40" s="84">
        <f>DataInput!AX24</f>
        <v>0</v>
      </c>
      <c r="AZ40" s="84">
        <f>DataInput!AY24</f>
        <v>0</v>
      </c>
      <c r="BF40" s="51"/>
      <c r="BG40" s="216" t="s">
        <v>1</v>
      </c>
      <c r="BH40" s="84">
        <f>DataInput!BG24</f>
        <v>0</v>
      </c>
      <c r="BI40" s="84">
        <f>DataInput!BH24</f>
        <v>0</v>
      </c>
      <c r="BJ40" s="84">
        <f>DataInput!BI24</f>
        <v>0</v>
      </c>
      <c r="BK40" s="84">
        <f>DataInput!BJ24</f>
        <v>0</v>
      </c>
      <c r="BL40" s="84">
        <f>DataInput!BK24</f>
        <v>0</v>
      </c>
      <c r="BM40" s="84">
        <f>DataInput!BL24</f>
        <v>0</v>
      </c>
      <c r="BN40" s="84">
        <f>DataInput!BM24</f>
        <v>0</v>
      </c>
      <c r="BO40" s="84">
        <f>DataInput!BN24</f>
        <v>0</v>
      </c>
      <c r="BP40" s="84">
        <f>DataInput!BO24</f>
        <v>0</v>
      </c>
      <c r="BQ40" s="84">
        <f>DataInput!BP24</f>
        <v>0</v>
      </c>
      <c r="BR40" s="84">
        <f>DataInput!BQ24</f>
        <v>0</v>
      </c>
      <c r="BS40" s="84">
        <f>DataInput!BR24</f>
        <v>0</v>
      </c>
      <c r="BY40" s="51"/>
      <c r="BZ40" s="216" t="s">
        <v>1</v>
      </c>
      <c r="CA40" s="84">
        <f>DataInput!BZ24</f>
        <v>0</v>
      </c>
      <c r="CB40" s="84">
        <f>DataInput!CA24</f>
        <v>0</v>
      </c>
      <c r="CC40" s="84">
        <f>DataInput!CB24</f>
        <v>0</v>
      </c>
      <c r="CD40" s="84">
        <f>DataInput!CC24</f>
        <v>0</v>
      </c>
      <c r="CE40" s="84">
        <f>DataInput!CD24</f>
        <v>0</v>
      </c>
      <c r="CF40" s="84">
        <f>DataInput!CE24</f>
        <v>0</v>
      </c>
      <c r="CG40" s="84">
        <f>DataInput!CF24</f>
        <v>0</v>
      </c>
      <c r="CH40" s="84">
        <f>DataInput!CG24</f>
        <v>0</v>
      </c>
      <c r="CI40" s="84">
        <f>DataInput!CH24</f>
        <v>0</v>
      </c>
      <c r="CJ40" s="84">
        <f>DataInput!CI24</f>
        <v>0</v>
      </c>
      <c r="CK40" s="84">
        <f>DataInput!CJ24</f>
        <v>0</v>
      </c>
      <c r="CL40" s="84">
        <f>DataInput!CK24</f>
        <v>0</v>
      </c>
      <c r="CR40" s="51"/>
      <c r="CS40" s="216" t="s">
        <v>1</v>
      </c>
      <c r="CT40" s="84">
        <f>DataInput!CS24</f>
        <v>0</v>
      </c>
      <c r="CU40" s="84">
        <f>DataInput!CT24</f>
        <v>0</v>
      </c>
      <c r="CV40" s="84">
        <f>DataInput!CU24</f>
        <v>0</v>
      </c>
      <c r="CW40" s="84">
        <f>DataInput!CV24</f>
        <v>0</v>
      </c>
      <c r="CX40" s="84">
        <f>DataInput!CW24</f>
        <v>0</v>
      </c>
      <c r="CY40" s="84">
        <f>DataInput!CX24</f>
        <v>0</v>
      </c>
      <c r="CZ40" s="84">
        <f>DataInput!CY24</f>
        <v>0</v>
      </c>
      <c r="DA40" s="84">
        <f>DataInput!CZ24</f>
        <v>0</v>
      </c>
      <c r="DB40" s="84">
        <f>DataInput!DA24</f>
        <v>0</v>
      </c>
      <c r="DC40" s="84">
        <f>DataInput!DB24</f>
        <v>0</v>
      </c>
      <c r="DD40" s="84">
        <f>DataInput!DC24</f>
        <v>0</v>
      </c>
      <c r="DE40" s="84">
        <f>DataInput!DD24</f>
        <v>0</v>
      </c>
    </row>
    <row r="41" spans="1:109">
      <c r="A41" s="51"/>
      <c r="B41" s="36" t="s">
        <v>2</v>
      </c>
      <c r="C41" s="85">
        <f>DataInput!B34</f>
        <v>0</v>
      </c>
      <c r="D41" s="85">
        <f>DataInput!C34</f>
        <v>0</v>
      </c>
      <c r="E41" s="85">
        <f>DataInput!D34</f>
        <v>0</v>
      </c>
      <c r="F41" s="85">
        <f>DataInput!E34</f>
        <v>0</v>
      </c>
      <c r="G41" s="85">
        <f>DataInput!F34</f>
        <v>0</v>
      </c>
      <c r="H41" s="85">
        <f>DataInput!G34</f>
        <v>0</v>
      </c>
      <c r="I41" s="85">
        <f>DataInput!H34</f>
        <v>0</v>
      </c>
      <c r="J41" s="85">
        <f>DataInput!I34</f>
        <v>0</v>
      </c>
      <c r="K41" s="85">
        <f>DataInput!J34</f>
        <v>0</v>
      </c>
      <c r="L41" s="85">
        <f>DataInput!K34</f>
        <v>0</v>
      </c>
      <c r="M41" s="85">
        <f>DataInput!L34</f>
        <v>0</v>
      </c>
      <c r="N41" s="85">
        <f>DataInput!M34</f>
        <v>0</v>
      </c>
      <c r="T41" s="51"/>
      <c r="U41" s="216" t="s">
        <v>2</v>
      </c>
      <c r="V41" s="85">
        <f>DataInput!U34</f>
        <v>0</v>
      </c>
      <c r="W41" s="85">
        <f>DataInput!V34</f>
        <v>0</v>
      </c>
      <c r="X41" s="85">
        <f>DataInput!W34</f>
        <v>0</v>
      </c>
      <c r="Y41" s="85">
        <f>DataInput!X34</f>
        <v>0</v>
      </c>
      <c r="Z41" s="85">
        <f>DataInput!Y34</f>
        <v>0</v>
      </c>
      <c r="AA41" s="85">
        <f>DataInput!Z34</f>
        <v>0</v>
      </c>
      <c r="AB41" s="85">
        <f>DataInput!AA34</f>
        <v>0</v>
      </c>
      <c r="AC41" s="85">
        <f>DataInput!AB34</f>
        <v>0</v>
      </c>
      <c r="AD41" s="85">
        <f>DataInput!AC34</f>
        <v>0</v>
      </c>
      <c r="AE41" s="85">
        <f>DataInput!AD34</f>
        <v>0</v>
      </c>
      <c r="AF41" s="85">
        <f>DataInput!AE34</f>
        <v>0</v>
      </c>
      <c r="AG41" s="85">
        <f>DataInput!AF34</f>
        <v>0</v>
      </c>
      <c r="AM41" s="51"/>
      <c r="AN41" s="216" t="s">
        <v>2</v>
      </c>
      <c r="AO41" s="85">
        <f>DataInput!AN34</f>
        <v>0</v>
      </c>
      <c r="AP41" s="85">
        <f>DataInput!AO34</f>
        <v>0</v>
      </c>
      <c r="AQ41" s="85">
        <f>DataInput!AP34</f>
        <v>0</v>
      </c>
      <c r="AR41" s="85">
        <f>DataInput!AQ34</f>
        <v>0</v>
      </c>
      <c r="AS41" s="85">
        <f>DataInput!AR34</f>
        <v>0</v>
      </c>
      <c r="AT41" s="85">
        <f>DataInput!AS34</f>
        <v>0</v>
      </c>
      <c r="AU41" s="85">
        <f>DataInput!AT34</f>
        <v>0</v>
      </c>
      <c r="AV41" s="85">
        <f>DataInput!AU34</f>
        <v>0</v>
      </c>
      <c r="AW41" s="85">
        <f>DataInput!AV34</f>
        <v>0</v>
      </c>
      <c r="AX41" s="85">
        <f>DataInput!AW34</f>
        <v>0</v>
      </c>
      <c r="AY41" s="85">
        <f>DataInput!AX34</f>
        <v>0</v>
      </c>
      <c r="AZ41" s="85">
        <f>DataInput!AY34</f>
        <v>0</v>
      </c>
      <c r="BF41" s="51"/>
      <c r="BG41" s="216" t="s">
        <v>2</v>
      </c>
      <c r="BH41" s="85">
        <f>DataInput!BG34</f>
        <v>0</v>
      </c>
      <c r="BI41" s="85">
        <f>DataInput!BH34</f>
        <v>0</v>
      </c>
      <c r="BJ41" s="85">
        <f>DataInput!BI34</f>
        <v>0</v>
      </c>
      <c r="BK41" s="85">
        <f>DataInput!BJ34</f>
        <v>0</v>
      </c>
      <c r="BL41" s="85">
        <f>DataInput!BK34</f>
        <v>0</v>
      </c>
      <c r="BM41" s="85">
        <f>DataInput!BL34</f>
        <v>0</v>
      </c>
      <c r="BN41" s="85">
        <f>DataInput!BM34</f>
        <v>0</v>
      </c>
      <c r="BO41" s="85">
        <f>DataInput!BN34</f>
        <v>0</v>
      </c>
      <c r="BP41" s="85">
        <f>DataInput!BO34</f>
        <v>0</v>
      </c>
      <c r="BQ41" s="85">
        <f>DataInput!BP34</f>
        <v>0</v>
      </c>
      <c r="BR41" s="85">
        <f>DataInput!BQ34</f>
        <v>0</v>
      </c>
      <c r="BS41" s="85">
        <f>DataInput!BR34</f>
        <v>0</v>
      </c>
      <c r="BY41" s="51"/>
      <c r="BZ41" s="216" t="s">
        <v>2</v>
      </c>
      <c r="CA41" s="85">
        <f>DataInput!BZ34</f>
        <v>0</v>
      </c>
      <c r="CB41" s="85">
        <f>DataInput!CA34</f>
        <v>0</v>
      </c>
      <c r="CC41" s="85">
        <f>DataInput!CB34</f>
        <v>0</v>
      </c>
      <c r="CD41" s="85">
        <f>DataInput!CC34</f>
        <v>0</v>
      </c>
      <c r="CE41" s="85">
        <f>DataInput!CD34</f>
        <v>0</v>
      </c>
      <c r="CF41" s="85">
        <f>DataInput!CE34</f>
        <v>0</v>
      </c>
      <c r="CG41" s="85">
        <f>DataInput!CF34</f>
        <v>0</v>
      </c>
      <c r="CH41" s="85">
        <f>DataInput!CG34</f>
        <v>0</v>
      </c>
      <c r="CI41" s="85">
        <f>DataInput!CH34</f>
        <v>0</v>
      </c>
      <c r="CJ41" s="85">
        <f>DataInput!CI34</f>
        <v>0</v>
      </c>
      <c r="CK41" s="85">
        <f>DataInput!CJ34</f>
        <v>0</v>
      </c>
      <c r="CL41" s="85">
        <f>DataInput!CK34</f>
        <v>0</v>
      </c>
      <c r="CR41" s="51"/>
      <c r="CS41" s="216" t="s">
        <v>2</v>
      </c>
      <c r="CT41" s="85">
        <f>DataInput!CS34</f>
        <v>0</v>
      </c>
      <c r="CU41" s="85">
        <f>DataInput!CT34</f>
        <v>0</v>
      </c>
      <c r="CV41" s="85">
        <f>DataInput!CU34</f>
        <v>0</v>
      </c>
      <c r="CW41" s="85">
        <f>DataInput!CV34</f>
        <v>0</v>
      </c>
      <c r="CX41" s="85">
        <f>DataInput!CW34</f>
        <v>0</v>
      </c>
      <c r="CY41" s="85">
        <f>DataInput!CX34</f>
        <v>0</v>
      </c>
      <c r="CZ41" s="85">
        <f>DataInput!CY34</f>
        <v>0</v>
      </c>
      <c r="DA41" s="85">
        <f>DataInput!CZ34</f>
        <v>0</v>
      </c>
      <c r="DB41" s="85">
        <f>DataInput!DA34</f>
        <v>0</v>
      </c>
      <c r="DC41" s="85">
        <f>DataInput!DB34</f>
        <v>0</v>
      </c>
      <c r="DD41" s="85">
        <f>DataInput!DC34</f>
        <v>0</v>
      </c>
      <c r="DE41" s="85">
        <f>DataInput!DD34</f>
        <v>0</v>
      </c>
    </row>
    <row r="42" spans="1:109">
      <c r="A42" s="51"/>
      <c r="B42" s="89" t="s">
        <v>3</v>
      </c>
      <c r="C42" s="90" t="e">
        <f t="array" ref="C42:C44">MMULT(DataInput!$G$5:$I$7,C39:C41)</f>
        <v>#VALUE!</v>
      </c>
      <c r="D42" s="90" t="e">
        <f t="array" ref="D42:D44">MMULT(DataInput!$G$5:$I$7,D39:D41)</f>
        <v>#VALUE!</v>
      </c>
      <c r="E42" s="90" t="e">
        <f t="array" ref="E42:E44">MMULT(DataInput!$G$5:$I$7,E39:E41)</f>
        <v>#VALUE!</v>
      </c>
      <c r="F42" s="90" t="e">
        <f t="array" ref="F42:F44">MMULT(DataInput!$G$5:$I$7,F39:F41)</f>
        <v>#VALUE!</v>
      </c>
      <c r="G42" s="90" t="e">
        <f t="array" ref="G42:G44">MMULT(DataInput!$G$5:$I$7,G39:G41)</f>
        <v>#VALUE!</v>
      </c>
      <c r="H42" s="90" t="e">
        <f t="array" ref="H42:H44">MMULT(DataInput!$G$5:$I$7,H39:H41)</f>
        <v>#VALUE!</v>
      </c>
      <c r="I42" s="90" t="e">
        <f t="array" ref="I42:I44">MMULT(DataInput!$G$5:$I$7,I39:I41)</f>
        <v>#VALUE!</v>
      </c>
      <c r="J42" s="90" t="e">
        <f t="array" ref="J42:J44">MMULT(DataInput!$G$5:$I$7,J39:J41)</f>
        <v>#VALUE!</v>
      </c>
      <c r="K42" s="90" t="e">
        <f t="array" ref="K42:K44">MMULT(DataInput!$G$5:$I$7,K39:K41)</f>
        <v>#VALUE!</v>
      </c>
      <c r="L42" s="90" t="e">
        <f t="array" ref="L42:L44">MMULT(DataInput!$G$5:$I$7,L39:L41)</f>
        <v>#VALUE!</v>
      </c>
      <c r="M42" s="90" t="e">
        <f t="array" ref="M42:M44">MMULT(DataInput!$G$5:$I$7,M39:M41)</f>
        <v>#VALUE!</v>
      </c>
      <c r="N42" s="90" t="e">
        <f t="array" ref="N42:N44">MMULT(DataInput!$G$5:$I$7,N39:N41)</f>
        <v>#VALUE!</v>
      </c>
      <c r="T42" s="51"/>
      <c r="U42" s="89" t="s">
        <v>3</v>
      </c>
      <c r="V42" s="90" t="e">
        <f t="array" ref="V42:V44">MMULT(DataInput!$Z$5:$AB$7,V39:V41)</f>
        <v>#VALUE!</v>
      </c>
      <c r="W42" s="90" t="e">
        <f t="array" ref="W42:W44">MMULT(DataInput!$Z$5:$AB$7,W39:W41)</f>
        <v>#VALUE!</v>
      </c>
      <c r="X42" s="90" t="e">
        <f t="array" ref="X42:X44">MMULT(DataInput!$Z$5:$AB$7,X39:X41)</f>
        <v>#VALUE!</v>
      </c>
      <c r="Y42" s="90" t="e">
        <f t="array" ref="Y42:Y44">MMULT(DataInput!$Z$5:$AB$7,Y39:Y41)</f>
        <v>#VALUE!</v>
      </c>
      <c r="Z42" s="90" t="e">
        <f t="array" ref="Z42:Z44">MMULT(DataInput!$Z$5:$AB$7,Z39:Z41)</f>
        <v>#VALUE!</v>
      </c>
      <c r="AA42" s="90" t="e">
        <f t="array" ref="AA42:AA44">MMULT(DataInput!$Z$5:$AB$7,AA39:AA41)</f>
        <v>#VALUE!</v>
      </c>
      <c r="AB42" s="90" t="e">
        <f t="array" ref="AB42:AB44">MMULT(DataInput!$Z$5:$AB$7,AB39:AB41)</f>
        <v>#VALUE!</v>
      </c>
      <c r="AC42" s="90" t="e">
        <f t="array" ref="AC42:AC44">MMULT(DataInput!$Z$5:$AB$7,AC39:AC41)</f>
        <v>#VALUE!</v>
      </c>
      <c r="AD42" s="90" t="e">
        <f t="array" ref="AD42:AD44">MMULT(DataInput!$Z$5:$AB$7,AD39:AD41)</f>
        <v>#VALUE!</v>
      </c>
      <c r="AE42" s="90" t="e">
        <f t="array" ref="AE42:AE44">MMULT(DataInput!$Z$5:$AB$7,AE39:AE41)</f>
        <v>#VALUE!</v>
      </c>
      <c r="AF42" s="90" t="e">
        <f t="array" ref="AF42:AF44">MMULT(DataInput!$Z$5:$AB$7,AF39:AF41)</f>
        <v>#VALUE!</v>
      </c>
      <c r="AG42" s="90" t="e">
        <f t="array" ref="AG42:AG44">MMULT(DataInput!$Z$5:$AB$7,AG39:AG41)</f>
        <v>#VALUE!</v>
      </c>
      <c r="AM42" s="51"/>
      <c r="AN42" s="89" t="s">
        <v>3</v>
      </c>
      <c r="AO42" s="90" t="e">
        <f t="array" ref="AO42:AO44">MMULT(DataInput!$AS$5:$AU$7,AO39:AO41)</f>
        <v>#VALUE!</v>
      </c>
      <c r="AP42" s="90" t="e">
        <f t="array" ref="AP42:AP44">MMULT(DataInput!$AS$5:$AU$7,AP39:AP41)</f>
        <v>#VALUE!</v>
      </c>
      <c r="AQ42" s="90" t="e">
        <f t="array" ref="AQ42:AQ44">MMULT(DataInput!$AS$5:$AU$7,AQ39:AQ41)</f>
        <v>#VALUE!</v>
      </c>
      <c r="AR42" s="90" t="e">
        <f t="array" ref="AR42:AR44">MMULT(DataInput!$AS$5:$AU$7,AR39:AR41)</f>
        <v>#VALUE!</v>
      </c>
      <c r="AS42" s="90" t="e">
        <f t="array" ref="AS42:AS44">MMULT(DataInput!$AS$5:$AU$7,AS39:AS41)</f>
        <v>#VALUE!</v>
      </c>
      <c r="AT42" s="90" t="e">
        <f t="array" ref="AT42:AT44">MMULT(DataInput!$AS$5:$AU$7,AT39:AT41)</f>
        <v>#VALUE!</v>
      </c>
      <c r="AU42" s="90" t="e">
        <f t="array" ref="AU42:AU44">MMULT(DataInput!$AS$5:$AU$7,AU39:AU41)</f>
        <v>#VALUE!</v>
      </c>
      <c r="AV42" s="90" t="e">
        <f t="array" ref="AV42:AV44">MMULT(DataInput!$AS$5:$AU$7,AV39:AV41)</f>
        <v>#VALUE!</v>
      </c>
      <c r="AW42" s="90" t="e">
        <f t="array" ref="AW42:AW44">MMULT(DataInput!$AS$5:$AU$7,AW39:AW41)</f>
        <v>#VALUE!</v>
      </c>
      <c r="AX42" s="90" t="e">
        <f t="array" ref="AX42:AX44">MMULT(DataInput!$AS$5:$AU$7,AX39:AX41)</f>
        <v>#VALUE!</v>
      </c>
      <c r="AY42" s="90" t="e">
        <f t="array" ref="AY42:AY44">MMULT(DataInput!$AS$5:$AU$7,AY39:AY41)</f>
        <v>#VALUE!</v>
      </c>
      <c r="AZ42" s="90" t="e">
        <f t="array" ref="AZ42:AZ44">MMULT(DataInput!$AS$5:$AU$7,AZ39:AZ41)</f>
        <v>#VALUE!</v>
      </c>
      <c r="BF42" s="51"/>
      <c r="BG42" s="89" t="s">
        <v>3</v>
      </c>
      <c r="BH42" s="90" t="e">
        <f t="array" ref="BH42:BH44">MMULT(DataInput!$BL$5:$BN$7,BH39:BH41)</f>
        <v>#VALUE!</v>
      </c>
      <c r="BI42" s="90" t="e">
        <f t="array" ref="BI42:BI44">MMULT(DataInput!$BL$5:$BN$7,BI39:BI41)</f>
        <v>#VALUE!</v>
      </c>
      <c r="BJ42" s="90" t="e">
        <f t="array" ref="BJ42:BJ44">MMULT(DataInput!$BL$5:$BN$7,BJ39:BJ41)</f>
        <v>#VALUE!</v>
      </c>
      <c r="BK42" s="90" t="e">
        <f t="array" ref="BK42:BK44">MMULT(DataInput!$BL$5:$BN$7,BK39:BK41)</f>
        <v>#VALUE!</v>
      </c>
      <c r="BL42" s="90" t="e">
        <f t="array" ref="BL42:BL44">MMULT(DataInput!$BL$5:$BN$7,BL39:BL41)</f>
        <v>#VALUE!</v>
      </c>
      <c r="BM42" s="90" t="e">
        <f t="array" ref="BM42:BM44">MMULT(DataInput!$BL$5:$BN$7,BM39:BM41)</f>
        <v>#VALUE!</v>
      </c>
      <c r="BN42" s="90" t="e">
        <f t="array" ref="BN42:BN44">MMULT(DataInput!$BL$5:$BN$7,BN39:BN41)</f>
        <v>#VALUE!</v>
      </c>
      <c r="BO42" s="90" t="e">
        <f t="array" ref="BO42:BO44">MMULT(DataInput!$BL$5:$BN$7,BO39:BO41)</f>
        <v>#VALUE!</v>
      </c>
      <c r="BP42" s="90" t="e">
        <f t="array" ref="BP42:BP44">MMULT(DataInput!$BL$5:$BN$7,BP39:BP41)</f>
        <v>#VALUE!</v>
      </c>
      <c r="BQ42" s="90" t="e">
        <f t="array" ref="BQ42:BQ44">MMULT(DataInput!$BL$5:$BN$7,BQ39:BQ41)</f>
        <v>#VALUE!</v>
      </c>
      <c r="BR42" s="90" t="e">
        <f t="array" ref="BR42:BR44">MMULT(DataInput!$BL$5:$BN$7,BR39:BR41)</f>
        <v>#VALUE!</v>
      </c>
      <c r="BS42" s="90" t="e">
        <f t="array" ref="BS42:BS44">MMULT(DataInput!$BL$5:$BN$7,BS39:BS41)</f>
        <v>#VALUE!</v>
      </c>
      <c r="BY42" s="51"/>
      <c r="BZ42" s="89" t="s">
        <v>3</v>
      </c>
      <c r="CA42" s="90" t="e">
        <f t="array" ref="CA42:CA44">MMULT(DataInput!$CE$5:$CG$7,CA39:CA41)</f>
        <v>#VALUE!</v>
      </c>
      <c r="CB42" s="90" t="e">
        <f t="array" ref="CB42:CB44">MMULT(DataInput!$CE$5:$CG$7,CB39:CB41)</f>
        <v>#VALUE!</v>
      </c>
      <c r="CC42" s="90" t="e">
        <f t="array" ref="CC42:CC44">MMULT(DataInput!$CE$5:$CG$7,CC39:CC41)</f>
        <v>#VALUE!</v>
      </c>
      <c r="CD42" s="90" t="e">
        <f t="array" ref="CD42:CD44">MMULT(DataInput!$CE$5:$CG$7,CD39:CD41)</f>
        <v>#VALUE!</v>
      </c>
      <c r="CE42" s="90" t="e">
        <f t="array" ref="CE42:CE44">MMULT(DataInput!$CE$5:$CG$7,CE39:CE41)</f>
        <v>#VALUE!</v>
      </c>
      <c r="CF42" s="90" t="e">
        <f t="array" ref="CF42:CF44">MMULT(DataInput!$CE$5:$CG$7,CF39:CF41)</f>
        <v>#VALUE!</v>
      </c>
      <c r="CG42" s="90" t="e">
        <f t="array" ref="CG42:CG44">MMULT(DataInput!$CE$5:$CG$7,CG39:CG41)</f>
        <v>#VALUE!</v>
      </c>
      <c r="CH42" s="90" t="e">
        <f t="array" ref="CH42:CH44">MMULT(DataInput!$CE$5:$CG$7,CH39:CH41)</f>
        <v>#VALUE!</v>
      </c>
      <c r="CI42" s="90" t="e">
        <f t="array" ref="CI42:CI44">MMULT(DataInput!$CE$5:$CG$7,CI39:CI41)</f>
        <v>#VALUE!</v>
      </c>
      <c r="CJ42" s="90" t="e">
        <f t="array" ref="CJ42:CJ44">MMULT(DataInput!$CE$5:$CG$7,CJ39:CJ41)</f>
        <v>#VALUE!</v>
      </c>
      <c r="CK42" s="90" t="e">
        <f t="array" ref="CK42:CK44">MMULT(DataInput!$CE$5:$CG$7,CK39:CK41)</f>
        <v>#VALUE!</v>
      </c>
      <c r="CL42" s="90" t="e">
        <f t="array" ref="CL42:CL44">MMULT(DataInput!$CE$5:$CG$7,CL39:CL41)</f>
        <v>#VALUE!</v>
      </c>
      <c r="CR42" s="51"/>
      <c r="CS42" s="89" t="s">
        <v>3</v>
      </c>
      <c r="CT42" s="90" t="e">
        <f t="array" ref="CT42:CT44">MMULT(DataInput!$CX$5:$CZ$7,CT39:CT41)</f>
        <v>#VALUE!</v>
      </c>
      <c r="CU42" s="90" t="e">
        <f t="array" ref="CU42:CU44">MMULT(DataInput!$CX$5:$CZ$7,CU39:CU41)</f>
        <v>#VALUE!</v>
      </c>
      <c r="CV42" s="90" t="e">
        <f t="array" ref="CV42:CV44">MMULT(DataInput!$CX$5:$CZ$7,CV39:CV41)</f>
        <v>#VALUE!</v>
      </c>
      <c r="CW42" s="90" t="e">
        <f t="array" ref="CW42:CW44">MMULT(DataInput!$CX$5:$CZ$7,CW39:CW41)</f>
        <v>#VALUE!</v>
      </c>
      <c r="CX42" s="90" t="e">
        <f t="array" ref="CX42:CX44">MMULT(DataInput!$CX$5:$CZ$7,CX39:CX41)</f>
        <v>#VALUE!</v>
      </c>
      <c r="CY42" s="90" t="e">
        <f t="array" ref="CY42:CY44">MMULT(DataInput!$CX$5:$CZ$7,CY39:CY41)</f>
        <v>#VALUE!</v>
      </c>
      <c r="CZ42" s="90" t="e">
        <f t="array" ref="CZ42:CZ44">MMULT(DataInput!$CX$5:$CZ$7,CZ39:CZ41)</f>
        <v>#VALUE!</v>
      </c>
      <c r="DA42" s="90" t="e">
        <f t="array" ref="DA42:DA44">MMULT(DataInput!$CX$5:$CZ$7,DA39:DA41)</f>
        <v>#VALUE!</v>
      </c>
      <c r="DB42" s="90" t="e">
        <f t="array" ref="DB42:DB44">MMULT(DataInput!$CX$5:$CZ$7,DB39:DB41)</f>
        <v>#VALUE!</v>
      </c>
      <c r="DC42" s="90" t="e">
        <f t="array" ref="DC42:DC44">MMULT(DataInput!$CX$5:$CZ$7,DC39:DC41)</f>
        <v>#VALUE!</v>
      </c>
      <c r="DD42" s="90" t="e">
        <f t="array" ref="DD42:DD44">MMULT(DataInput!$CX$5:$CZ$7,DD39:DD41)</f>
        <v>#VALUE!</v>
      </c>
      <c r="DE42" s="90" t="e">
        <f t="array" ref="DE42:DE44">MMULT(DataInput!$CX$5:$CZ$7,DE39:DE41)</f>
        <v>#VALUE!</v>
      </c>
    </row>
    <row r="43" spans="1:109">
      <c r="A43" s="51"/>
      <c r="B43" s="91" t="s">
        <v>4</v>
      </c>
      <c r="C43" s="67" t="e">
        <v>#VALUE!</v>
      </c>
      <c r="D43" s="67" t="e">
        <v>#VALUE!</v>
      </c>
      <c r="E43" s="67" t="e">
        <v>#VALUE!</v>
      </c>
      <c r="F43" s="67" t="e">
        <v>#VALUE!</v>
      </c>
      <c r="G43" s="67" t="e">
        <v>#VALUE!</v>
      </c>
      <c r="H43" s="67" t="e">
        <v>#VALUE!</v>
      </c>
      <c r="I43" s="67" t="e">
        <v>#VALUE!</v>
      </c>
      <c r="J43" s="67" t="e">
        <v>#VALUE!</v>
      </c>
      <c r="K43" s="67" t="e">
        <v>#VALUE!</v>
      </c>
      <c r="L43" s="67" t="e">
        <v>#VALUE!</v>
      </c>
      <c r="M43" s="67" t="e">
        <v>#VALUE!</v>
      </c>
      <c r="N43" s="67" t="e">
        <v>#VALUE!</v>
      </c>
      <c r="T43" s="51"/>
      <c r="U43" s="91" t="s">
        <v>4</v>
      </c>
      <c r="V43" s="67" t="e">
        <v>#VALUE!</v>
      </c>
      <c r="W43" s="67" t="e">
        <v>#VALUE!</v>
      </c>
      <c r="X43" s="67" t="e">
        <v>#VALUE!</v>
      </c>
      <c r="Y43" s="67" t="e">
        <v>#VALUE!</v>
      </c>
      <c r="Z43" s="67" t="e">
        <v>#VALUE!</v>
      </c>
      <c r="AA43" s="67" t="e">
        <v>#VALUE!</v>
      </c>
      <c r="AB43" s="67" t="e">
        <v>#VALUE!</v>
      </c>
      <c r="AC43" s="67" t="e">
        <v>#VALUE!</v>
      </c>
      <c r="AD43" s="67" t="e">
        <v>#VALUE!</v>
      </c>
      <c r="AE43" s="67" t="e">
        <v>#VALUE!</v>
      </c>
      <c r="AF43" s="67" t="e">
        <v>#VALUE!</v>
      </c>
      <c r="AG43" s="67" t="e">
        <v>#VALUE!</v>
      </c>
      <c r="AM43" s="51"/>
      <c r="AN43" s="91" t="s">
        <v>4</v>
      </c>
      <c r="AO43" s="67" t="e">
        <v>#VALUE!</v>
      </c>
      <c r="AP43" s="67" t="e">
        <v>#VALUE!</v>
      </c>
      <c r="AQ43" s="67" t="e">
        <v>#VALUE!</v>
      </c>
      <c r="AR43" s="67" t="e">
        <v>#VALUE!</v>
      </c>
      <c r="AS43" s="67" t="e">
        <v>#VALUE!</v>
      </c>
      <c r="AT43" s="67" t="e">
        <v>#VALUE!</v>
      </c>
      <c r="AU43" s="67" t="e">
        <v>#VALUE!</v>
      </c>
      <c r="AV43" s="67" t="e">
        <v>#VALUE!</v>
      </c>
      <c r="AW43" s="67" t="e">
        <v>#VALUE!</v>
      </c>
      <c r="AX43" s="67" t="e">
        <v>#VALUE!</v>
      </c>
      <c r="AY43" s="67" t="e">
        <v>#VALUE!</v>
      </c>
      <c r="AZ43" s="67" t="e">
        <v>#VALUE!</v>
      </c>
      <c r="BF43" s="51"/>
      <c r="BG43" s="91" t="s">
        <v>4</v>
      </c>
      <c r="BH43" s="67" t="e">
        <v>#VALUE!</v>
      </c>
      <c r="BI43" s="67" t="e">
        <v>#VALUE!</v>
      </c>
      <c r="BJ43" s="67" t="e">
        <v>#VALUE!</v>
      </c>
      <c r="BK43" s="67" t="e">
        <v>#VALUE!</v>
      </c>
      <c r="BL43" s="67" t="e">
        <v>#VALUE!</v>
      </c>
      <c r="BM43" s="67" t="e">
        <v>#VALUE!</v>
      </c>
      <c r="BN43" s="67" t="e">
        <v>#VALUE!</v>
      </c>
      <c r="BO43" s="67" t="e">
        <v>#VALUE!</v>
      </c>
      <c r="BP43" s="67" t="e">
        <v>#VALUE!</v>
      </c>
      <c r="BQ43" s="67" t="e">
        <v>#VALUE!</v>
      </c>
      <c r="BR43" s="67" t="e">
        <v>#VALUE!</v>
      </c>
      <c r="BS43" s="67" t="e">
        <v>#VALUE!</v>
      </c>
      <c r="BY43" s="51"/>
      <c r="BZ43" s="91" t="s">
        <v>4</v>
      </c>
      <c r="CA43" s="67" t="e">
        <v>#VALUE!</v>
      </c>
      <c r="CB43" s="67" t="e">
        <v>#VALUE!</v>
      </c>
      <c r="CC43" s="67" t="e">
        <v>#VALUE!</v>
      </c>
      <c r="CD43" s="67" t="e">
        <v>#VALUE!</v>
      </c>
      <c r="CE43" s="67" t="e">
        <v>#VALUE!</v>
      </c>
      <c r="CF43" s="67" t="e">
        <v>#VALUE!</v>
      </c>
      <c r="CG43" s="67" t="e">
        <v>#VALUE!</v>
      </c>
      <c r="CH43" s="67" t="e">
        <v>#VALUE!</v>
      </c>
      <c r="CI43" s="67" t="e">
        <v>#VALUE!</v>
      </c>
      <c r="CJ43" s="67" t="e">
        <v>#VALUE!</v>
      </c>
      <c r="CK43" s="67" t="e">
        <v>#VALUE!</v>
      </c>
      <c r="CL43" s="67" t="e">
        <v>#VALUE!</v>
      </c>
      <c r="CR43" s="51"/>
      <c r="CS43" s="91" t="s">
        <v>4</v>
      </c>
      <c r="CT43" s="67" t="e">
        <v>#VALUE!</v>
      </c>
      <c r="CU43" s="67" t="e">
        <v>#VALUE!</v>
      </c>
      <c r="CV43" s="67" t="e">
        <v>#VALUE!</v>
      </c>
      <c r="CW43" s="67" t="e">
        <v>#VALUE!</v>
      </c>
      <c r="CX43" s="67" t="e">
        <v>#VALUE!</v>
      </c>
      <c r="CY43" s="67" t="e">
        <v>#VALUE!</v>
      </c>
      <c r="CZ43" s="67" t="e">
        <v>#VALUE!</v>
      </c>
      <c r="DA43" s="67" t="e">
        <v>#VALUE!</v>
      </c>
      <c r="DB43" s="67" t="e">
        <v>#VALUE!</v>
      </c>
      <c r="DC43" s="67" t="e">
        <v>#VALUE!</v>
      </c>
      <c r="DD43" s="67" t="e">
        <v>#VALUE!</v>
      </c>
      <c r="DE43" s="67" t="e">
        <v>#VALUE!</v>
      </c>
    </row>
    <row r="44" spans="1:109">
      <c r="A44" s="51"/>
      <c r="B44" s="92" t="s">
        <v>5</v>
      </c>
      <c r="C44" s="93" t="e">
        <v>#VALUE!</v>
      </c>
      <c r="D44" s="93" t="e">
        <v>#VALUE!</v>
      </c>
      <c r="E44" s="93" t="e">
        <v>#VALUE!</v>
      </c>
      <c r="F44" s="93" t="e">
        <v>#VALUE!</v>
      </c>
      <c r="G44" s="93" t="e">
        <v>#VALUE!</v>
      </c>
      <c r="H44" s="93" t="e">
        <v>#VALUE!</v>
      </c>
      <c r="I44" s="93" t="e">
        <v>#VALUE!</v>
      </c>
      <c r="J44" s="93" t="e">
        <v>#VALUE!</v>
      </c>
      <c r="K44" s="93" t="e">
        <v>#VALUE!</v>
      </c>
      <c r="L44" s="93" t="e">
        <v>#VALUE!</v>
      </c>
      <c r="M44" s="93" t="e">
        <v>#VALUE!</v>
      </c>
      <c r="N44" s="93" t="e">
        <v>#VALUE!</v>
      </c>
      <c r="T44" s="51"/>
      <c r="U44" s="92" t="s">
        <v>5</v>
      </c>
      <c r="V44" s="93" t="e">
        <v>#VALUE!</v>
      </c>
      <c r="W44" s="93" t="e">
        <v>#VALUE!</v>
      </c>
      <c r="X44" s="93" t="e">
        <v>#VALUE!</v>
      </c>
      <c r="Y44" s="93" t="e">
        <v>#VALUE!</v>
      </c>
      <c r="Z44" s="93" t="e">
        <v>#VALUE!</v>
      </c>
      <c r="AA44" s="93" t="e">
        <v>#VALUE!</v>
      </c>
      <c r="AB44" s="93" t="e">
        <v>#VALUE!</v>
      </c>
      <c r="AC44" s="93" t="e">
        <v>#VALUE!</v>
      </c>
      <c r="AD44" s="93" t="e">
        <v>#VALUE!</v>
      </c>
      <c r="AE44" s="93" t="e">
        <v>#VALUE!</v>
      </c>
      <c r="AF44" s="93" t="e">
        <v>#VALUE!</v>
      </c>
      <c r="AG44" s="93" t="e">
        <v>#VALUE!</v>
      </c>
      <c r="AM44" s="51"/>
      <c r="AN44" s="92" t="s">
        <v>5</v>
      </c>
      <c r="AO44" s="93" t="e">
        <v>#VALUE!</v>
      </c>
      <c r="AP44" s="93" t="e">
        <v>#VALUE!</v>
      </c>
      <c r="AQ44" s="93" t="e">
        <v>#VALUE!</v>
      </c>
      <c r="AR44" s="93" t="e">
        <v>#VALUE!</v>
      </c>
      <c r="AS44" s="93" t="e">
        <v>#VALUE!</v>
      </c>
      <c r="AT44" s="93" t="e">
        <v>#VALUE!</v>
      </c>
      <c r="AU44" s="93" t="e">
        <v>#VALUE!</v>
      </c>
      <c r="AV44" s="93" t="e">
        <v>#VALUE!</v>
      </c>
      <c r="AW44" s="93" t="e">
        <v>#VALUE!</v>
      </c>
      <c r="AX44" s="93" t="e">
        <v>#VALUE!</v>
      </c>
      <c r="AY44" s="93" t="e">
        <v>#VALUE!</v>
      </c>
      <c r="AZ44" s="93" t="e">
        <v>#VALUE!</v>
      </c>
      <c r="BF44" s="51"/>
      <c r="BG44" s="92" t="s">
        <v>5</v>
      </c>
      <c r="BH44" s="93" t="e">
        <v>#VALUE!</v>
      </c>
      <c r="BI44" s="93" t="e">
        <v>#VALUE!</v>
      </c>
      <c r="BJ44" s="93" t="e">
        <v>#VALUE!</v>
      </c>
      <c r="BK44" s="93" t="e">
        <v>#VALUE!</v>
      </c>
      <c r="BL44" s="93" t="e">
        <v>#VALUE!</v>
      </c>
      <c r="BM44" s="93" t="e">
        <v>#VALUE!</v>
      </c>
      <c r="BN44" s="93" t="e">
        <v>#VALUE!</v>
      </c>
      <c r="BO44" s="93" t="e">
        <v>#VALUE!</v>
      </c>
      <c r="BP44" s="93" t="e">
        <v>#VALUE!</v>
      </c>
      <c r="BQ44" s="93" t="e">
        <v>#VALUE!</v>
      </c>
      <c r="BR44" s="93" t="e">
        <v>#VALUE!</v>
      </c>
      <c r="BS44" s="93" t="e">
        <v>#VALUE!</v>
      </c>
      <c r="BY44" s="51"/>
      <c r="BZ44" s="92" t="s">
        <v>5</v>
      </c>
      <c r="CA44" s="93" t="e">
        <v>#VALUE!</v>
      </c>
      <c r="CB44" s="93" t="e">
        <v>#VALUE!</v>
      </c>
      <c r="CC44" s="93" t="e">
        <v>#VALUE!</v>
      </c>
      <c r="CD44" s="93" t="e">
        <v>#VALUE!</v>
      </c>
      <c r="CE44" s="93" t="e">
        <v>#VALUE!</v>
      </c>
      <c r="CF44" s="93" t="e">
        <v>#VALUE!</v>
      </c>
      <c r="CG44" s="93" t="e">
        <v>#VALUE!</v>
      </c>
      <c r="CH44" s="93" t="e">
        <v>#VALUE!</v>
      </c>
      <c r="CI44" s="93" t="e">
        <v>#VALUE!</v>
      </c>
      <c r="CJ44" s="93" t="e">
        <v>#VALUE!</v>
      </c>
      <c r="CK44" s="93" t="e">
        <v>#VALUE!</v>
      </c>
      <c r="CL44" s="93" t="e">
        <v>#VALUE!</v>
      </c>
      <c r="CR44" s="51"/>
      <c r="CS44" s="92" t="s">
        <v>5</v>
      </c>
      <c r="CT44" s="93" t="e">
        <v>#VALUE!</v>
      </c>
      <c r="CU44" s="93" t="e">
        <v>#VALUE!</v>
      </c>
      <c r="CV44" s="93" t="e">
        <v>#VALUE!</v>
      </c>
      <c r="CW44" s="93" t="e">
        <v>#VALUE!</v>
      </c>
      <c r="CX44" s="93" t="e">
        <v>#VALUE!</v>
      </c>
      <c r="CY44" s="93" t="e">
        <v>#VALUE!</v>
      </c>
      <c r="CZ44" s="93" t="e">
        <v>#VALUE!</v>
      </c>
      <c r="DA44" s="93" t="e">
        <v>#VALUE!</v>
      </c>
      <c r="DB44" s="93" t="e">
        <v>#VALUE!</v>
      </c>
      <c r="DC44" s="93" t="e">
        <v>#VALUE!</v>
      </c>
      <c r="DD44" s="93" t="e">
        <v>#VALUE!</v>
      </c>
      <c r="DE44" s="93" t="e">
        <v>#VALUE!</v>
      </c>
    </row>
    <row r="45" spans="1:109">
      <c r="T45" s="31"/>
      <c r="AM45" s="31"/>
      <c r="BF45" s="31"/>
      <c r="BY45" s="31"/>
      <c r="CR45" s="31"/>
    </row>
    <row r="46" spans="1:109">
      <c r="T46" s="31"/>
      <c r="AM46" s="31"/>
      <c r="BF46" s="31"/>
      <c r="BY46" s="31"/>
      <c r="CR46" s="31"/>
    </row>
    <row r="47" spans="1:109">
      <c r="A47" s="87" t="s">
        <v>19</v>
      </c>
      <c r="B47" s="6"/>
      <c r="C47" s="6">
        <v>1</v>
      </c>
      <c r="D47" s="6">
        <v>2</v>
      </c>
      <c r="E47" s="6">
        <v>3</v>
      </c>
      <c r="F47" s="6">
        <v>4</v>
      </c>
      <c r="G47" s="6">
        <v>5</v>
      </c>
      <c r="H47" s="6">
        <v>6</v>
      </c>
      <c r="I47" s="6">
        <v>7</v>
      </c>
      <c r="J47" s="6">
        <v>8</v>
      </c>
      <c r="K47" s="6">
        <v>9</v>
      </c>
      <c r="L47" s="6">
        <v>10</v>
      </c>
      <c r="M47" s="6">
        <v>11</v>
      </c>
      <c r="N47" s="6">
        <v>12</v>
      </c>
      <c r="T47" s="87" t="s">
        <v>19</v>
      </c>
      <c r="U47" s="6"/>
      <c r="V47" s="6">
        <v>1</v>
      </c>
      <c r="W47" s="6">
        <v>2</v>
      </c>
      <c r="X47" s="6">
        <v>3</v>
      </c>
      <c r="Y47" s="6">
        <v>4</v>
      </c>
      <c r="Z47" s="6">
        <v>5</v>
      </c>
      <c r="AA47" s="6">
        <v>6</v>
      </c>
      <c r="AB47" s="6">
        <v>7</v>
      </c>
      <c r="AC47" s="6">
        <v>8</v>
      </c>
      <c r="AD47" s="6">
        <v>9</v>
      </c>
      <c r="AE47" s="6">
        <v>10</v>
      </c>
      <c r="AF47" s="6">
        <v>11</v>
      </c>
      <c r="AG47" s="6">
        <v>12</v>
      </c>
      <c r="AM47" s="87" t="s">
        <v>19</v>
      </c>
      <c r="AN47" s="6"/>
      <c r="AO47" s="6">
        <v>1</v>
      </c>
      <c r="AP47" s="6">
        <v>2</v>
      </c>
      <c r="AQ47" s="6">
        <v>3</v>
      </c>
      <c r="AR47" s="6">
        <v>4</v>
      </c>
      <c r="AS47" s="6">
        <v>5</v>
      </c>
      <c r="AT47" s="6">
        <v>6</v>
      </c>
      <c r="AU47" s="6">
        <v>7</v>
      </c>
      <c r="AV47" s="6">
        <v>8</v>
      </c>
      <c r="AW47" s="6">
        <v>9</v>
      </c>
      <c r="AX47" s="6">
        <v>10</v>
      </c>
      <c r="AY47" s="6">
        <v>11</v>
      </c>
      <c r="AZ47" s="6">
        <v>12</v>
      </c>
      <c r="BF47" s="87" t="s">
        <v>19</v>
      </c>
      <c r="BG47" s="6"/>
      <c r="BH47" s="6">
        <v>1</v>
      </c>
      <c r="BI47" s="6">
        <v>2</v>
      </c>
      <c r="BJ47" s="6">
        <v>3</v>
      </c>
      <c r="BK47" s="6">
        <v>4</v>
      </c>
      <c r="BL47" s="6">
        <v>5</v>
      </c>
      <c r="BM47" s="6">
        <v>6</v>
      </c>
      <c r="BN47" s="6">
        <v>7</v>
      </c>
      <c r="BO47" s="6">
        <v>8</v>
      </c>
      <c r="BP47" s="6">
        <v>9</v>
      </c>
      <c r="BQ47" s="6">
        <v>10</v>
      </c>
      <c r="BR47" s="6">
        <v>11</v>
      </c>
      <c r="BS47" s="6">
        <v>12</v>
      </c>
      <c r="BY47" s="87" t="s">
        <v>19</v>
      </c>
      <c r="BZ47" s="6"/>
      <c r="CA47" s="6">
        <v>1</v>
      </c>
      <c r="CB47" s="6">
        <v>2</v>
      </c>
      <c r="CC47" s="6">
        <v>3</v>
      </c>
      <c r="CD47" s="6">
        <v>4</v>
      </c>
      <c r="CE47" s="6">
        <v>5</v>
      </c>
      <c r="CF47" s="6">
        <v>6</v>
      </c>
      <c r="CG47" s="6">
        <v>7</v>
      </c>
      <c r="CH47" s="6">
        <v>8</v>
      </c>
      <c r="CI47" s="6">
        <v>9</v>
      </c>
      <c r="CJ47" s="6">
        <v>10</v>
      </c>
      <c r="CK47" s="6">
        <v>11</v>
      </c>
      <c r="CL47" s="6">
        <v>12</v>
      </c>
      <c r="CR47" s="87" t="s">
        <v>19</v>
      </c>
      <c r="CS47" s="6"/>
      <c r="CT47" s="6">
        <v>1</v>
      </c>
      <c r="CU47" s="6">
        <v>2</v>
      </c>
      <c r="CV47" s="6">
        <v>3</v>
      </c>
      <c r="CW47" s="6">
        <v>4</v>
      </c>
      <c r="CX47" s="6">
        <v>5</v>
      </c>
      <c r="CY47" s="6">
        <v>6</v>
      </c>
      <c r="CZ47" s="6">
        <v>7</v>
      </c>
      <c r="DA47" s="6">
        <v>8</v>
      </c>
      <c r="DB47" s="6">
        <v>9</v>
      </c>
      <c r="DC47" s="6">
        <v>10</v>
      </c>
      <c r="DD47" s="6">
        <v>11</v>
      </c>
      <c r="DE47" s="6">
        <v>12</v>
      </c>
    </row>
    <row r="48" spans="1:109">
      <c r="A48" s="51"/>
      <c r="B48" s="89" t="s">
        <v>0</v>
      </c>
      <c r="C48" s="90">
        <f>DataInput!B15</f>
        <v>0</v>
      </c>
      <c r="D48" s="90">
        <f>DataInput!C15</f>
        <v>0</v>
      </c>
      <c r="E48" s="90">
        <f>DataInput!D15</f>
        <v>0</v>
      </c>
      <c r="F48" s="90">
        <f>DataInput!E15</f>
        <v>0</v>
      </c>
      <c r="G48" s="90">
        <f>DataInput!F15</f>
        <v>0</v>
      </c>
      <c r="H48" s="90">
        <f>DataInput!G15</f>
        <v>0</v>
      </c>
      <c r="I48" s="90">
        <f>DataInput!H15</f>
        <v>0</v>
      </c>
      <c r="J48" s="90">
        <f>DataInput!I15</f>
        <v>0</v>
      </c>
      <c r="K48" s="90">
        <f>DataInput!J15</f>
        <v>0</v>
      </c>
      <c r="L48" s="90">
        <f>DataInput!K15</f>
        <v>0</v>
      </c>
      <c r="M48" s="90">
        <f>DataInput!L15</f>
        <v>0</v>
      </c>
      <c r="N48" s="90">
        <f>DataInput!M15</f>
        <v>0</v>
      </c>
      <c r="T48" s="51"/>
      <c r="U48" s="89" t="s">
        <v>0</v>
      </c>
      <c r="V48" s="90">
        <f>DataInput!U15</f>
        <v>0</v>
      </c>
      <c r="W48" s="90">
        <f>DataInput!V15</f>
        <v>0</v>
      </c>
      <c r="X48" s="90">
        <f>DataInput!W15</f>
        <v>0</v>
      </c>
      <c r="Y48" s="90">
        <f>DataInput!X15</f>
        <v>0</v>
      </c>
      <c r="Z48" s="90">
        <f>DataInput!Y15</f>
        <v>0</v>
      </c>
      <c r="AA48" s="90">
        <f>DataInput!Z15</f>
        <v>0</v>
      </c>
      <c r="AB48" s="90">
        <f>DataInput!AA15</f>
        <v>0</v>
      </c>
      <c r="AC48" s="90">
        <f>DataInput!AB15</f>
        <v>0</v>
      </c>
      <c r="AD48" s="90">
        <f>DataInput!AC15</f>
        <v>0</v>
      </c>
      <c r="AE48" s="90">
        <f>DataInput!AD15</f>
        <v>0</v>
      </c>
      <c r="AF48" s="90">
        <f>DataInput!AE15</f>
        <v>0</v>
      </c>
      <c r="AG48" s="90">
        <f>DataInput!AF15</f>
        <v>0</v>
      </c>
      <c r="AM48" s="51"/>
      <c r="AN48" s="89" t="s">
        <v>0</v>
      </c>
      <c r="AO48" s="90">
        <f>DataInput!AN15</f>
        <v>0</v>
      </c>
      <c r="AP48" s="90">
        <f>DataInput!AO15</f>
        <v>0</v>
      </c>
      <c r="AQ48" s="90">
        <f>DataInput!AP15</f>
        <v>0</v>
      </c>
      <c r="AR48" s="90">
        <f>DataInput!AQ15</f>
        <v>0</v>
      </c>
      <c r="AS48" s="90">
        <f>DataInput!AR15</f>
        <v>0</v>
      </c>
      <c r="AT48" s="90">
        <f>DataInput!AS15</f>
        <v>0</v>
      </c>
      <c r="AU48" s="90">
        <f>DataInput!AT15</f>
        <v>0</v>
      </c>
      <c r="AV48" s="90">
        <f>DataInput!AU15</f>
        <v>0</v>
      </c>
      <c r="AW48" s="90">
        <f>DataInput!AV15</f>
        <v>0</v>
      </c>
      <c r="AX48" s="90">
        <f>DataInput!AW15</f>
        <v>0</v>
      </c>
      <c r="AY48" s="90">
        <f>DataInput!AX15</f>
        <v>0</v>
      </c>
      <c r="AZ48" s="90">
        <f>DataInput!AY15</f>
        <v>0</v>
      </c>
      <c r="BF48" s="51"/>
      <c r="BG48" s="89" t="s">
        <v>0</v>
      </c>
      <c r="BH48" s="90">
        <f>DataInput!BG15</f>
        <v>0</v>
      </c>
      <c r="BI48" s="90">
        <f>DataInput!BH15</f>
        <v>0</v>
      </c>
      <c r="BJ48" s="90">
        <f>DataInput!BI15</f>
        <v>0</v>
      </c>
      <c r="BK48" s="90">
        <f>DataInput!BJ15</f>
        <v>0</v>
      </c>
      <c r="BL48" s="90">
        <f>DataInput!BK15</f>
        <v>0</v>
      </c>
      <c r="BM48" s="90">
        <f>DataInput!BL15</f>
        <v>0</v>
      </c>
      <c r="BN48" s="90">
        <f>DataInput!BM15</f>
        <v>0</v>
      </c>
      <c r="BO48" s="90">
        <f>DataInput!BN15</f>
        <v>0</v>
      </c>
      <c r="BP48" s="90">
        <f>DataInput!BO15</f>
        <v>0</v>
      </c>
      <c r="BQ48" s="90">
        <f>DataInput!BP15</f>
        <v>0</v>
      </c>
      <c r="BR48" s="90">
        <f>DataInput!BQ15</f>
        <v>0</v>
      </c>
      <c r="BS48" s="90">
        <f>DataInput!BR15</f>
        <v>0</v>
      </c>
      <c r="BY48" s="51"/>
      <c r="BZ48" s="89" t="s">
        <v>0</v>
      </c>
      <c r="CA48" s="90">
        <f>DataInput!BZ15</f>
        <v>0</v>
      </c>
      <c r="CB48" s="90">
        <f>DataInput!CA15</f>
        <v>0</v>
      </c>
      <c r="CC48" s="90">
        <f>DataInput!CB15</f>
        <v>0</v>
      </c>
      <c r="CD48" s="90">
        <f>DataInput!CC15</f>
        <v>0</v>
      </c>
      <c r="CE48" s="90">
        <f>DataInput!CD15</f>
        <v>0</v>
      </c>
      <c r="CF48" s="90">
        <f>DataInput!CE15</f>
        <v>0</v>
      </c>
      <c r="CG48" s="90">
        <f>DataInput!CF15</f>
        <v>0</v>
      </c>
      <c r="CH48" s="90">
        <f>DataInput!CG15</f>
        <v>0</v>
      </c>
      <c r="CI48" s="90">
        <f>DataInput!CH15</f>
        <v>0</v>
      </c>
      <c r="CJ48" s="90">
        <f>DataInput!CI15</f>
        <v>0</v>
      </c>
      <c r="CK48" s="90">
        <f>DataInput!CJ15</f>
        <v>0</v>
      </c>
      <c r="CL48" s="90">
        <f>DataInput!CK15</f>
        <v>0</v>
      </c>
      <c r="CR48" s="51"/>
      <c r="CS48" s="89" t="s">
        <v>0</v>
      </c>
      <c r="CT48" s="90">
        <f>DataInput!CS15</f>
        <v>0</v>
      </c>
      <c r="CU48" s="90">
        <f>DataInput!CT15</f>
        <v>0</v>
      </c>
      <c r="CV48" s="90">
        <f>DataInput!CU15</f>
        <v>0</v>
      </c>
      <c r="CW48" s="90">
        <f>DataInput!CV15</f>
        <v>0</v>
      </c>
      <c r="CX48" s="90">
        <f>DataInput!CW15</f>
        <v>0</v>
      </c>
      <c r="CY48" s="90">
        <f>DataInput!CX15</f>
        <v>0</v>
      </c>
      <c r="CZ48" s="90">
        <f>DataInput!CY15</f>
        <v>0</v>
      </c>
      <c r="DA48" s="90">
        <f>DataInput!CZ15</f>
        <v>0</v>
      </c>
      <c r="DB48" s="90">
        <f>DataInput!DA15</f>
        <v>0</v>
      </c>
      <c r="DC48" s="90">
        <f>DataInput!DB15</f>
        <v>0</v>
      </c>
      <c r="DD48" s="90">
        <f>DataInput!DC15</f>
        <v>0</v>
      </c>
      <c r="DE48" s="90">
        <f>DataInput!DD15</f>
        <v>0</v>
      </c>
    </row>
    <row r="49" spans="1:109">
      <c r="A49" s="51"/>
      <c r="B49" s="36" t="s">
        <v>1</v>
      </c>
      <c r="C49" s="84">
        <f>DataInput!B25</f>
        <v>0</v>
      </c>
      <c r="D49" s="84">
        <f>DataInput!C25</f>
        <v>0</v>
      </c>
      <c r="E49" s="84">
        <f>DataInput!D25</f>
        <v>0</v>
      </c>
      <c r="F49" s="84">
        <f>DataInput!E25</f>
        <v>0</v>
      </c>
      <c r="G49" s="84">
        <f>DataInput!F25</f>
        <v>0</v>
      </c>
      <c r="H49" s="84">
        <f>DataInput!G25</f>
        <v>0</v>
      </c>
      <c r="I49" s="84">
        <f>DataInput!H25</f>
        <v>0</v>
      </c>
      <c r="J49" s="84">
        <f>DataInput!I25</f>
        <v>0</v>
      </c>
      <c r="K49" s="84">
        <f>DataInput!J25</f>
        <v>0</v>
      </c>
      <c r="L49" s="84">
        <f>DataInput!K25</f>
        <v>0</v>
      </c>
      <c r="M49" s="84">
        <f>DataInput!L25</f>
        <v>0</v>
      </c>
      <c r="N49" s="84">
        <f>DataInput!M25</f>
        <v>0</v>
      </c>
      <c r="T49" s="51"/>
      <c r="U49" s="216" t="s">
        <v>1</v>
      </c>
      <c r="V49" s="84">
        <f>DataInput!U25</f>
        <v>0</v>
      </c>
      <c r="W49" s="84">
        <f>DataInput!V25</f>
        <v>0</v>
      </c>
      <c r="X49" s="84">
        <f>DataInput!W25</f>
        <v>0</v>
      </c>
      <c r="Y49" s="84">
        <f>DataInput!X25</f>
        <v>0</v>
      </c>
      <c r="Z49" s="84">
        <f>DataInput!Y25</f>
        <v>0</v>
      </c>
      <c r="AA49" s="84">
        <f>DataInput!Z25</f>
        <v>0</v>
      </c>
      <c r="AB49" s="84">
        <f>DataInput!AA25</f>
        <v>0</v>
      </c>
      <c r="AC49" s="84">
        <f>DataInput!AB25</f>
        <v>0</v>
      </c>
      <c r="AD49" s="84">
        <f>DataInput!AC25</f>
        <v>0</v>
      </c>
      <c r="AE49" s="84">
        <f>DataInput!AD25</f>
        <v>0</v>
      </c>
      <c r="AF49" s="84">
        <f>DataInput!AE25</f>
        <v>0</v>
      </c>
      <c r="AG49" s="84">
        <f>DataInput!AF25</f>
        <v>0</v>
      </c>
      <c r="AM49" s="51"/>
      <c r="AN49" s="216" t="s">
        <v>1</v>
      </c>
      <c r="AO49" s="84">
        <f>DataInput!AN25</f>
        <v>0</v>
      </c>
      <c r="AP49" s="84">
        <f>DataInput!AO25</f>
        <v>0</v>
      </c>
      <c r="AQ49" s="84">
        <f>DataInput!AP25</f>
        <v>0</v>
      </c>
      <c r="AR49" s="84">
        <f>DataInput!AQ25</f>
        <v>0</v>
      </c>
      <c r="AS49" s="84">
        <f>DataInput!AR25</f>
        <v>0</v>
      </c>
      <c r="AT49" s="84">
        <f>DataInput!AS25</f>
        <v>0</v>
      </c>
      <c r="AU49" s="84">
        <f>DataInput!AT25</f>
        <v>0</v>
      </c>
      <c r="AV49" s="84">
        <f>DataInput!AU25</f>
        <v>0</v>
      </c>
      <c r="AW49" s="84">
        <f>DataInput!AV25</f>
        <v>0</v>
      </c>
      <c r="AX49" s="84">
        <f>DataInput!AW25</f>
        <v>0</v>
      </c>
      <c r="AY49" s="84">
        <f>DataInput!AX25</f>
        <v>0</v>
      </c>
      <c r="AZ49" s="84">
        <f>DataInput!AY25</f>
        <v>0</v>
      </c>
      <c r="BF49" s="51"/>
      <c r="BG49" s="216" t="s">
        <v>1</v>
      </c>
      <c r="BH49" s="84">
        <f>DataInput!BG25</f>
        <v>0</v>
      </c>
      <c r="BI49" s="84">
        <f>DataInput!BH25</f>
        <v>0</v>
      </c>
      <c r="BJ49" s="84">
        <f>DataInput!BI25</f>
        <v>0</v>
      </c>
      <c r="BK49" s="84">
        <f>DataInput!BJ25</f>
        <v>0</v>
      </c>
      <c r="BL49" s="84">
        <f>DataInput!BK25</f>
        <v>0</v>
      </c>
      <c r="BM49" s="84">
        <f>DataInput!BL25</f>
        <v>0</v>
      </c>
      <c r="BN49" s="84">
        <f>DataInput!BM25</f>
        <v>0</v>
      </c>
      <c r="BO49" s="84">
        <f>DataInput!BN25</f>
        <v>0</v>
      </c>
      <c r="BP49" s="84">
        <f>DataInput!BO25</f>
        <v>0</v>
      </c>
      <c r="BQ49" s="84">
        <f>DataInput!BP25</f>
        <v>0</v>
      </c>
      <c r="BR49" s="84">
        <f>DataInput!BQ25</f>
        <v>0</v>
      </c>
      <c r="BS49" s="84">
        <f>DataInput!BR25</f>
        <v>0</v>
      </c>
      <c r="BY49" s="51"/>
      <c r="BZ49" s="216" t="s">
        <v>1</v>
      </c>
      <c r="CA49" s="84">
        <f>DataInput!BZ25</f>
        <v>0</v>
      </c>
      <c r="CB49" s="84">
        <f>DataInput!CA25</f>
        <v>0</v>
      </c>
      <c r="CC49" s="84">
        <f>DataInput!CB25</f>
        <v>0</v>
      </c>
      <c r="CD49" s="84">
        <f>DataInput!CC25</f>
        <v>0</v>
      </c>
      <c r="CE49" s="84">
        <f>DataInput!CD25</f>
        <v>0</v>
      </c>
      <c r="CF49" s="84">
        <f>DataInput!CE25</f>
        <v>0</v>
      </c>
      <c r="CG49" s="84">
        <f>DataInput!CF25</f>
        <v>0</v>
      </c>
      <c r="CH49" s="84">
        <f>DataInput!CG25</f>
        <v>0</v>
      </c>
      <c r="CI49" s="84">
        <f>DataInput!CH25</f>
        <v>0</v>
      </c>
      <c r="CJ49" s="84">
        <f>DataInput!CI25</f>
        <v>0</v>
      </c>
      <c r="CK49" s="84">
        <f>DataInput!CJ25</f>
        <v>0</v>
      </c>
      <c r="CL49" s="84">
        <f>DataInput!CK25</f>
        <v>0</v>
      </c>
      <c r="CR49" s="51"/>
      <c r="CS49" s="216" t="s">
        <v>1</v>
      </c>
      <c r="CT49" s="84">
        <f>DataInput!CS25</f>
        <v>0</v>
      </c>
      <c r="CU49" s="84">
        <f>DataInput!CT25</f>
        <v>0</v>
      </c>
      <c r="CV49" s="84">
        <f>DataInput!CU25</f>
        <v>0</v>
      </c>
      <c r="CW49" s="84">
        <f>DataInput!CV25</f>
        <v>0</v>
      </c>
      <c r="CX49" s="84">
        <f>DataInput!CW25</f>
        <v>0</v>
      </c>
      <c r="CY49" s="84">
        <f>DataInput!CX25</f>
        <v>0</v>
      </c>
      <c r="CZ49" s="84">
        <f>DataInput!CY25</f>
        <v>0</v>
      </c>
      <c r="DA49" s="84">
        <f>DataInput!CZ25</f>
        <v>0</v>
      </c>
      <c r="DB49" s="84">
        <f>DataInput!DA25</f>
        <v>0</v>
      </c>
      <c r="DC49" s="84">
        <f>DataInput!DB25</f>
        <v>0</v>
      </c>
      <c r="DD49" s="84">
        <f>DataInput!DC25</f>
        <v>0</v>
      </c>
      <c r="DE49" s="84">
        <f>DataInput!DD25</f>
        <v>0</v>
      </c>
    </row>
    <row r="50" spans="1:109">
      <c r="A50" s="51"/>
      <c r="B50" s="36" t="s">
        <v>2</v>
      </c>
      <c r="C50" s="85">
        <f>DataInput!B35</f>
        <v>0</v>
      </c>
      <c r="D50" s="85">
        <f>DataInput!C35</f>
        <v>0</v>
      </c>
      <c r="E50" s="85">
        <f>DataInput!D35</f>
        <v>0</v>
      </c>
      <c r="F50" s="85">
        <f>DataInput!E35</f>
        <v>0</v>
      </c>
      <c r="G50" s="85">
        <f>DataInput!F35</f>
        <v>0</v>
      </c>
      <c r="H50" s="85">
        <f>DataInput!G35</f>
        <v>0</v>
      </c>
      <c r="I50" s="85">
        <f>DataInput!H35</f>
        <v>0</v>
      </c>
      <c r="J50" s="85">
        <f>DataInput!I35</f>
        <v>0</v>
      </c>
      <c r="K50" s="85">
        <f>DataInput!J35</f>
        <v>0</v>
      </c>
      <c r="L50" s="85">
        <f>DataInput!K35</f>
        <v>0</v>
      </c>
      <c r="M50" s="85">
        <f>DataInput!L35</f>
        <v>0</v>
      </c>
      <c r="N50" s="85">
        <f>DataInput!M35</f>
        <v>0</v>
      </c>
      <c r="T50" s="51"/>
      <c r="U50" s="216" t="s">
        <v>2</v>
      </c>
      <c r="V50" s="85">
        <f>DataInput!U35</f>
        <v>0</v>
      </c>
      <c r="W50" s="85">
        <f>DataInput!V35</f>
        <v>0</v>
      </c>
      <c r="X50" s="85">
        <f>DataInput!W35</f>
        <v>0</v>
      </c>
      <c r="Y50" s="85">
        <f>DataInput!X35</f>
        <v>0</v>
      </c>
      <c r="Z50" s="85">
        <f>DataInput!Y35</f>
        <v>0</v>
      </c>
      <c r="AA50" s="85">
        <f>DataInput!Z35</f>
        <v>0</v>
      </c>
      <c r="AB50" s="85">
        <f>DataInput!AA35</f>
        <v>0</v>
      </c>
      <c r="AC50" s="85">
        <f>DataInput!AB35</f>
        <v>0</v>
      </c>
      <c r="AD50" s="85">
        <f>DataInput!AC35</f>
        <v>0</v>
      </c>
      <c r="AE50" s="85">
        <f>DataInput!AD35</f>
        <v>0</v>
      </c>
      <c r="AF50" s="85">
        <f>DataInput!AE35</f>
        <v>0</v>
      </c>
      <c r="AG50" s="85">
        <f>DataInput!AF35</f>
        <v>0</v>
      </c>
      <c r="AM50" s="51"/>
      <c r="AN50" s="216" t="s">
        <v>2</v>
      </c>
      <c r="AO50" s="85">
        <f>DataInput!AN35</f>
        <v>0</v>
      </c>
      <c r="AP50" s="85">
        <f>DataInput!AO35</f>
        <v>0</v>
      </c>
      <c r="AQ50" s="85">
        <f>DataInput!AP35</f>
        <v>0</v>
      </c>
      <c r="AR50" s="85">
        <f>DataInput!AQ35</f>
        <v>0</v>
      </c>
      <c r="AS50" s="85">
        <f>DataInput!AR35</f>
        <v>0</v>
      </c>
      <c r="AT50" s="85">
        <f>DataInput!AS35</f>
        <v>0</v>
      </c>
      <c r="AU50" s="85">
        <f>DataInput!AT35</f>
        <v>0</v>
      </c>
      <c r="AV50" s="85">
        <f>DataInput!AU35</f>
        <v>0</v>
      </c>
      <c r="AW50" s="85">
        <f>DataInput!AV35</f>
        <v>0</v>
      </c>
      <c r="AX50" s="85">
        <f>DataInput!AW35</f>
        <v>0</v>
      </c>
      <c r="AY50" s="85">
        <f>DataInput!AX35</f>
        <v>0</v>
      </c>
      <c r="AZ50" s="85">
        <f>DataInput!AY35</f>
        <v>0</v>
      </c>
      <c r="BF50" s="51"/>
      <c r="BG50" s="216" t="s">
        <v>2</v>
      </c>
      <c r="BH50" s="85">
        <f>DataInput!BG35</f>
        <v>0</v>
      </c>
      <c r="BI50" s="85">
        <f>DataInput!BH35</f>
        <v>0</v>
      </c>
      <c r="BJ50" s="85">
        <f>DataInput!BI35</f>
        <v>0</v>
      </c>
      <c r="BK50" s="85">
        <f>DataInput!BJ35</f>
        <v>0</v>
      </c>
      <c r="BL50" s="85">
        <f>DataInput!BK35</f>
        <v>0</v>
      </c>
      <c r="BM50" s="85">
        <f>DataInput!BL35</f>
        <v>0</v>
      </c>
      <c r="BN50" s="85">
        <f>DataInput!BM35</f>
        <v>0</v>
      </c>
      <c r="BO50" s="85">
        <f>DataInput!BN35</f>
        <v>0</v>
      </c>
      <c r="BP50" s="85">
        <f>DataInput!BO35</f>
        <v>0</v>
      </c>
      <c r="BQ50" s="85">
        <f>DataInput!BP35</f>
        <v>0</v>
      </c>
      <c r="BR50" s="85">
        <f>DataInput!BQ35</f>
        <v>0</v>
      </c>
      <c r="BS50" s="85">
        <f>DataInput!BR35</f>
        <v>0</v>
      </c>
      <c r="BY50" s="51"/>
      <c r="BZ50" s="216" t="s">
        <v>2</v>
      </c>
      <c r="CA50" s="85">
        <f>DataInput!BZ35</f>
        <v>0</v>
      </c>
      <c r="CB50" s="85">
        <f>DataInput!CA35</f>
        <v>0</v>
      </c>
      <c r="CC50" s="85">
        <f>DataInput!CB35</f>
        <v>0</v>
      </c>
      <c r="CD50" s="85">
        <f>DataInput!CC35</f>
        <v>0</v>
      </c>
      <c r="CE50" s="85">
        <f>DataInput!CD35</f>
        <v>0</v>
      </c>
      <c r="CF50" s="85">
        <f>DataInput!CE35</f>
        <v>0</v>
      </c>
      <c r="CG50" s="85">
        <f>DataInput!CF35</f>
        <v>0</v>
      </c>
      <c r="CH50" s="85">
        <f>DataInput!CG35</f>
        <v>0</v>
      </c>
      <c r="CI50" s="85">
        <f>DataInput!CH35</f>
        <v>0</v>
      </c>
      <c r="CJ50" s="85">
        <f>DataInput!CI35</f>
        <v>0</v>
      </c>
      <c r="CK50" s="85">
        <f>DataInput!CJ35</f>
        <v>0</v>
      </c>
      <c r="CL50" s="85">
        <f>DataInput!CK35</f>
        <v>0</v>
      </c>
      <c r="CR50" s="51"/>
      <c r="CS50" s="216" t="s">
        <v>2</v>
      </c>
      <c r="CT50" s="85">
        <f>DataInput!CS35</f>
        <v>0</v>
      </c>
      <c r="CU50" s="85">
        <f>DataInput!CT35</f>
        <v>0</v>
      </c>
      <c r="CV50" s="85">
        <f>DataInput!CU35</f>
        <v>0</v>
      </c>
      <c r="CW50" s="85">
        <f>DataInput!CV35</f>
        <v>0</v>
      </c>
      <c r="CX50" s="85">
        <f>DataInput!CW35</f>
        <v>0</v>
      </c>
      <c r="CY50" s="85">
        <f>DataInput!CX35</f>
        <v>0</v>
      </c>
      <c r="CZ50" s="85">
        <f>DataInput!CY35</f>
        <v>0</v>
      </c>
      <c r="DA50" s="85">
        <f>DataInput!CZ35</f>
        <v>0</v>
      </c>
      <c r="DB50" s="85">
        <f>DataInput!DA35</f>
        <v>0</v>
      </c>
      <c r="DC50" s="85">
        <f>DataInput!DB35</f>
        <v>0</v>
      </c>
      <c r="DD50" s="85">
        <f>DataInput!DC35</f>
        <v>0</v>
      </c>
      <c r="DE50" s="85">
        <f>DataInput!DD35</f>
        <v>0</v>
      </c>
    </row>
    <row r="51" spans="1:109">
      <c r="A51" s="51"/>
      <c r="B51" s="89" t="s">
        <v>3</v>
      </c>
      <c r="C51" s="90" t="e">
        <f t="array" ref="C51:C53">MMULT(DataInput!$G$5:$I$7,C48:C50)</f>
        <v>#VALUE!</v>
      </c>
      <c r="D51" s="90" t="e">
        <f t="array" ref="D51:D53">MMULT(DataInput!$G$5:$I$7,D48:D50)</f>
        <v>#VALUE!</v>
      </c>
      <c r="E51" s="90" t="e">
        <f t="array" ref="E51:E53">MMULT(DataInput!$G$5:$I$7,E48:E50)</f>
        <v>#VALUE!</v>
      </c>
      <c r="F51" s="90" t="e">
        <f t="array" ref="F51:F53">MMULT(DataInput!$G$5:$I$7,F48:F50)</f>
        <v>#VALUE!</v>
      </c>
      <c r="G51" s="90" t="e">
        <f t="array" ref="G51:G53">MMULT(DataInput!$G$5:$I$7,G48:G50)</f>
        <v>#VALUE!</v>
      </c>
      <c r="H51" s="90" t="e">
        <f t="array" ref="H51:H53">MMULT(DataInput!$G$5:$I$7,H48:H50)</f>
        <v>#VALUE!</v>
      </c>
      <c r="I51" s="90" t="e">
        <f t="array" ref="I51:I53">MMULT(DataInput!$G$5:$I$7,I48:I50)</f>
        <v>#VALUE!</v>
      </c>
      <c r="J51" s="90" t="e">
        <f t="array" ref="J51:J53">MMULT(DataInput!$G$5:$I$7,J48:J50)</f>
        <v>#VALUE!</v>
      </c>
      <c r="K51" s="90" t="e">
        <f t="array" ref="K51:K53">MMULT(DataInput!$G$5:$I$7,K48:K50)</f>
        <v>#VALUE!</v>
      </c>
      <c r="L51" s="90" t="e">
        <f t="array" ref="L51:L53">MMULT(DataInput!$G$5:$I$7,L48:L50)</f>
        <v>#VALUE!</v>
      </c>
      <c r="M51" s="90" t="e">
        <f t="array" ref="M51:M53">MMULT(DataInput!$G$5:$I$7,M48:M50)</f>
        <v>#VALUE!</v>
      </c>
      <c r="N51" s="90" t="e">
        <f t="array" ref="N51:N53">MMULT(DataInput!$G$5:$I$7,N48:N50)</f>
        <v>#VALUE!</v>
      </c>
      <c r="T51" s="51"/>
      <c r="U51" s="89" t="s">
        <v>3</v>
      </c>
      <c r="V51" s="90" t="e">
        <f t="array" ref="V51:V53">MMULT(DataInput!$Z$5:$AB$7,V48:V50)</f>
        <v>#VALUE!</v>
      </c>
      <c r="W51" s="90" t="e">
        <f t="array" ref="W51:W53">MMULT(DataInput!$Z$5:$AB$7,W48:W50)</f>
        <v>#VALUE!</v>
      </c>
      <c r="X51" s="90" t="e">
        <f t="array" ref="X51:X53">MMULT(DataInput!$Z$5:$AB$7,X48:X50)</f>
        <v>#VALUE!</v>
      </c>
      <c r="Y51" s="90" t="e">
        <f t="array" ref="Y51:Y53">MMULT(DataInput!$Z$5:$AB$7,Y48:Y50)</f>
        <v>#VALUE!</v>
      </c>
      <c r="Z51" s="90" t="e">
        <f t="array" ref="Z51:Z53">MMULT(DataInput!$Z$5:$AB$7,Z48:Z50)</f>
        <v>#VALUE!</v>
      </c>
      <c r="AA51" s="90" t="e">
        <f t="array" ref="AA51:AA53">MMULT(DataInput!$Z$5:$AB$7,AA48:AA50)</f>
        <v>#VALUE!</v>
      </c>
      <c r="AB51" s="90" t="e">
        <f t="array" ref="AB51:AB53">MMULT(DataInput!$Z$5:$AB$7,AB48:AB50)</f>
        <v>#VALUE!</v>
      </c>
      <c r="AC51" s="90" t="e">
        <f t="array" ref="AC51:AC53">MMULT(DataInput!$Z$5:$AB$7,AC48:AC50)</f>
        <v>#VALUE!</v>
      </c>
      <c r="AD51" s="90" t="e">
        <f t="array" ref="AD51:AD53">MMULT(DataInput!$Z$5:$AB$7,AD48:AD50)</f>
        <v>#VALUE!</v>
      </c>
      <c r="AE51" s="90" t="e">
        <f t="array" ref="AE51:AE53">MMULT(DataInput!$Z$5:$AB$7,AE48:AE50)</f>
        <v>#VALUE!</v>
      </c>
      <c r="AF51" s="90" t="e">
        <f t="array" ref="AF51:AF53">MMULT(DataInput!$Z$5:$AB$7,AF48:AF50)</f>
        <v>#VALUE!</v>
      </c>
      <c r="AG51" s="90" t="e">
        <f t="array" ref="AG51:AG53">MMULT(DataInput!$Z$5:$AB$7,AG48:AG50)</f>
        <v>#VALUE!</v>
      </c>
      <c r="AM51" s="51"/>
      <c r="AN51" s="89" t="s">
        <v>3</v>
      </c>
      <c r="AO51" s="90" t="e">
        <f t="array" ref="AO51:AO53">MMULT(DataInput!$AS$5:$AU$7,AO48:AO50)</f>
        <v>#VALUE!</v>
      </c>
      <c r="AP51" s="90" t="e">
        <f t="array" ref="AP51:AP53">MMULT(DataInput!$AS$5:$AU$7,AP48:AP50)</f>
        <v>#VALUE!</v>
      </c>
      <c r="AQ51" s="90" t="e">
        <f t="array" ref="AQ51:AQ53">MMULT(DataInput!$AS$5:$AU$7,AQ48:AQ50)</f>
        <v>#VALUE!</v>
      </c>
      <c r="AR51" s="90" t="e">
        <f t="array" ref="AR51:AR53">MMULT(DataInput!$AS$5:$AU$7,AR48:AR50)</f>
        <v>#VALUE!</v>
      </c>
      <c r="AS51" s="90" t="e">
        <f t="array" ref="AS51:AS53">MMULT(DataInput!$AS$5:$AU$7,AS48:AS50)</f>
        <v>#VALUE!</v>
      </c>
      <c r="AT51" s="90" t="e">
        <f t="array" ref="AT51:AT53">MMULT(DataInput!$AS$5:$AU$7,AT48:AT50)</f>
        <v>#VALUE!</v>
      </c>
      <c r="AU51" s="90" t="e">
        <f t="array" ref="AU51:AU53">MMULT(DataInput!$AS$5:$AU$7,AU48:AU50)</f>
        <v>#VALUE!</v>
      </c>
      <c r="AV51" s="90" t="e">
        <f t="array" ref="AV51:AV53">MMULT(DataInput!$AS$5:$AU$7,AV48:AV50)</f>
        <v>#VALUE!</v>
      </c>
      <c r="AW51" s="90" t="e">
        <f t="array" ref="AW51:AW53">MMULT(DataInput!$AS$5:$AU$7,AW48:AW50)</f>
        <v>#VALUE!</v>
      </c>
      <c r="AX51" s="90" t="e">
        <f t="array" ref="AX51:AX53">MMULT(DataInput!$AS$5:$AU$7,AX48:AX50)</f>
        <v>#VALUE!</v>
      </c>
      <c r="AY51" s="90" t="e">
        <f t="array" ref="AY51:AY53">MMULT(DataInput!$AS$5:$AU$7,AY48:AY50)</f>
        <v>#VALUE!</v>
      </c>
      <c r="AZ51" s="90" t="e">
        <f t="array" ref="AZ51:AZ53">MMULT(DataInput!$AS$5:$AU$7,AZ48:AZ50)</f>
        <v>#VALUE!</v>
      </c>
      <c r="BF51" s="51"/>
      <c r="BG51" s="89" t="s">
        <v>3</v>
      </c>
      <c r="BH51" s="90" t="e">
        <f t="array" ref="BH51:BH53">MMULT(DataInput!$BL$5:$BN$7,BH48:BH50)</f>
        <v>#VALUE!</v>
      </c>
      <c r="BI51" s="90" t="e">
        <f t="array" ref="BI51:BI53">MMULT(DataInput!$BL$5:$BN$7,BI48:BI50)</f>
        <v>#VALUE!</v>
      </c>
      <c r="BJ51" s="90" t="e">
        <f t="array" ref="BJ51:BJ53">MMULT(DataInput!$BL$5:$BN$7,BJ48:BJ50)</f>
        <v>#VALUE!</v>
      </c>
      <c r="BK51" s="90" t="e">
        <f t="array" ref="BK51:BK53">MMULT(DataInput!$BL$5:$BN$7,BK48:BK50)</f>
        <v>#VALUE!</v>
      </c>
      <c r="BL51" s="90" t="e">
        <f t="array" ref="BL51:BL53">MMULT(DataInput!$BL$5:$BN$7,BL48:BL50)</f>
        <v>#VALUE!</v>
      </c>
      <c r="BM51" s="90" t="e">
        <f t="array" ref="BM51:BM53">MMULT(DataInput!$BL$5:$BN$7,BM48:BM50)</f>
        <v>#VALUE!</v>
      </c>
      <c r="BN51" s="90" t="e">
        <f t="array" ref="BN51:BN53">MMULT(DataInput!$BL$5:$BN$7,BN48:BN50)</f>
        <v>#VALUE!</v>
      </c>
      <c r="BO51" s="90" t="e">
        <f t="array" ref="BO51:BO53">MMULT(DataInput!$BL$5:$BN$7,BO48:BO50)</f>
        <v>#VALUE!</v>
      </c>
      <c r="BP51" s="90" t="e">
        <f t="array" ref="BP51:BP53">MMULT(DataInput!$BL$5:$BN$7,BP48:BP50)</f>
        <v>#VALUE!</v>
      </c>
      <c r="BQ51" s="90" t="e">
        <f t="array" ref="BQ51:BQ53">MMULT(DataInput!$BL$5:$BN$7,BQ48:BQ50)</f>
        <v>#VALUE!</v>
      </c>
      <c r="BR51" s="90" t="e">
        <f t="array" ref="BR51:BR53">MMULT(DataInput!$BL$5:$BN$7,BR48:BR50)</f>
        <v>#VALUE!</v>
      </c>
      <c r="BS51" s="90" t="e">
        <f t="array" ref="BS51:BS53">MMULT(DataInput!$BL$5:$BN$7,BS48:BS50)</f>
        <v>#VALUE!</v>
      </c>
      <c r="BY51" s="51"/>
      <c r="BZ51" s="89" t="s">
        <v>3</v>
      </c>
      <c r="CA51" s="90" t="e">
        <f t="array" ref="CA51:CA53">MMULT(DataInput!$CE$5:$CG$7,CA48:CA50)</f>
        <v>#VALUE!</v>
      </c>
      <c r="CB51" s="90" t="e">
        <f t="array" ref="CB51:CB53">MMULT(DataInput!$CE$5:$CG$7,CB48:CB50)</f>
        <v>#VALUE!</v>
      </c>
      <c r="CC51" s="90" t="e">
        <f t="array" ref="CC51:CC53">MMULT(DataInput!$CE$5:$CG$7,CC48:CC50)</f>
        <v>#VALUE!</v>
      </c>
      <c r="CD51" s="90" t="e">
        <f t="array" ref="CD51:CD53">MMULT(DataInput!$CE$5:$CG$7,CD48:CD50)</f>
        <v>#VALUE!</v>
      </c>
      <c r="CE51" s="90" t="e">
        <f t="array" ref="CE51:CE53">MMULT(DataInput!$CE$5:$CG$7,CE48:CE50)</f>
        <v>#VALUE!</v>
      </c>
      <c r="CF51" s="90" t="e">
        <f t="array" ref="CF51:CF53">MMULT(DataInput!$CE$5:$CG$7,CF48:CF50)</f>
        <v>#VALUE!</v>
      </c>
      <c r="CG51" s="90" t="e">
        <f t="array" ref="CG51:CG53">MMULT(DataInput!$CE$5:$CG$7,CG48:CG50)</f>
        <v>#VALUE!</v>
      </c>
      <c r="CH51" s="90" t="e">
        <f t="array" ref="CH51:CH53">MMULT(DataInput!$CE$5:$CG$7,CH48:CH50)</f>
        <v>#VALUE!</v>
      </c>
      <c r="CI51" s="90" t="e">
        <f t="array" ref="CI51:CI53">MMULT(DataInput!$CE$5:$CG$7,CI48:CI50)</f>
        <v>#VALUE!</v>
      </c>
      <c r="CJ51" s="90" t="e">
        <f t="array" ref="CJ51:CJ53">MMULT(DataInput!$CE$5:$CG$7,CJ48:CJ50)</f>
        <v>#VALUE!</v>
      </c>
      <c r="CK51" s="90" t="e">
        <f t="array" ref="CK51:CK53">MMULT(DataInput!$CE$5:$CG$7,CK48:CK50)</f>
        <v>#VALUE!</v>
      </c>
      <c r="CL51" s="90" t="e">
        <f t="array" ref="CL51:CL53">MMULT(DataInput!$CE$5:$CG$7,CL48:CL50)</f>
        <v>#VALUE!</v>
      </c>
      <c r="CR51" s="51"/>
      <c r="CS51" s="89" t="s">
        <v>3</v>
      </c>
      <c r="CT51" s="90" t="e">
        <f t="array" ref="CT51:CT53">MMULT(DataInput!$CX$5:$CZ$7,CT48:CT50)</f>
        <v>#VALUE!</v>
      </c>
      <c r="CU51" s="90" t="e">
        <f t="array" ref="CU51:CU53">MMULT(DataInput!$CX$5:$CZ$7,CU48:CU50)</f>
        <v>#VALUE!</v>
      </c>
      <c r="CV51" s="90" t="e">
        <f t="array" ref="CV51:CV53">MMULT(DataInput!$CX$5:$CZ$7,CV48:CV50)</f>
        <v>#VALUE!</v>
      </c>
      <c r="CW51" s="90" t="e">
        <f t="array" ref="CW51:CW53">MMULT(DataInput!$CX$5:$CZ$7,CW48:CW50)</f>
        <v>#VALUE!</v>
      </c>
      <c r="CX51" s="90" t="e">
        <f t="array" ref="CX51:CX53">MMULT(DataInput!$CX$5:$CZ$7,CX48:CX50)</f>
        <v>#VALUE!</v>
      </c>
      <c r="CY51" s="90" t="e">
        <f t="array" ref="CY51:CY53">MMULT(DataInput!$CX$5:$CZ$7,CY48:CY50)</f>
        <v>#VALUE!</v>
      </c>
      <c r="CZ51" s="90" t="e">
        <f t="array" ref="CZ51:CZ53">MMULT(DataInput!$CX$5:$CZ$7,CZ48:CZ50)</f>
        <v>#VALUE!</v>
      </c>
      <c r="DA51" s="90" t="e">
        <f t="array" ref="DA51:DA53">MMULT(DataInput!$CX$5:$CZ$7,DA48:DA50)</f>
        <v>#VALUE!</v>
      </c>
      <c r="DB51" s="90" t="e">
        <f t="array" ref="DB51:DB53">MMULT(DataInput!$CX$5:$CZ$7,DB48:DB50)</f>
        <v>#VALUE!</v>
      </c>
      <c r="DC51" s="90" t="e">
        <f t="array" ref="DC51:DC53">MMULT(DataInput!$CX$5:$CZ$7,DC48:DC50)</f>
        <v>#VALUE!</v>
      </c>
      <c r="DD51" s="90" t="e">
        <f t="array" ref="DD51:DD53">MMULT(DataInput!$CX$5:$CZ$7,DD48:DD50)</f>
        <v>#VALUE!</v>
      </c>
      <c r="DE51" s="90" t="e">
        <f t="array" ref="DE51:DE53">MMULT(DataInput!$CX$5:$CZ$7,DE48:DE50)</f>
        <v>#VALUE!</v>
      </c>
    </row>
    <row r="52" spans="1:109">
      <c r="A52" s="51"/>
      <c r="B52" s="91" t="s">
        <v>4</v>
      </c>
      <c r="C52" s="67" t="e">
        <v>#VALUE!</v>
      </c>
      <c r="D52" s="67" t="e">
        <v>#VALUE!</v>
      </c>
      <c r="E52" s="67" t="e">
        <v>#VALUE!</v>
      </c>
      <c r="F52" s="67" t="e">
        <v>#VALUE!</v>
      </c>
      <c r="G52" s="67" t="e">
        <v>#VALUE!</v>
      </c>
      <c r="H52" s="67" t="e">
        <v>#VALUE!</v>
      </c>
      <c r="I52" s="67" t="e">
        <v>#VALUE!</v>
      </c>
      <c r="J52" s="67" t="e">
        <v>#VALUE!</v>
      </c>
      <c r="K52" s="67" t="e">
        <v>#VALUE!</v>
      </c>
      <c r="L52" s="67" t="e">
        <v>#VALUE!</v>
      </c>
      <c r="M52" s="67" t="e">
        <v>#VALUE!</v>
      </c>
      <c r="N52" s="67" t="e">
        <v>#VALUE!</v>
      </c>
      <c r="T52" s="51"/>
      <c r="U52" s="91" t="s">
        <v>4</v>
      </c>
      <c r="V52" s="67" t="e">
        <v>#VALUE!</v>
      </c>
      <c r="W52" s="67" t="e">
        <v>#VALUE!</v>
      </c>
      <c r="X52" s="67" t="e">
        <v>#VALUE!</v>
      </c>
      <c r="Y52" s="67" t="e">
        <v>#VALUE!</v>
      </c>
      <c r="Z52" s="67" t="e">
        <v>#VALUE!</v>
      </c>
      <c r="AA52" s="67" t="e">
        <v>#VALUE!</v>
      </c>
      <c r="AB52" s="67" t="e">
        <v>#VALUE!</v>
      </c>
      <c r="AC52" s="67" t="e">
        <v>#VALUE!</v>
      </c>
      <c r="AD52" s="67" t="e">
        <v>#VALUE!</v>
      </c>
      <c r="AE52" s="67" t="e">
        <v>#VALUE!</v>
      </c>
      <c r="AF52" s="67" t="e">
        <v>#VALUE!</v>
      </c>
      <c r="AG52" s="67" t="e">
        <v>#VALUE!</v>
      </c>
      <c r="AM52" s="51"/>
      <c r="AN52" s="91" t="s">
        <v>4</v>
      </c>
      <c r="AO52" s="67" t="e">
        <v>#VALUE!</v>
      </c>
      <c r="AP52" s="67" t="e">
        <v>#VALUE!</v>
      </c>
      <c r="AQ52" s="67" t="e">
        <v>#VALUE!</v>
      </c>
      <c r="AR52" s="67" t="e">
        <v>#VALUE!</v>
      </c>
      <c r="AS52" s="67" t="e">
        <v>#VALUE!</v>
      </c>
      <c r="AT52" s="67" t="e">
        <v>#VALUE!</v>
      </c>
      <c r="AU52" s="67" t="e">
        <v>#VALUE!</v>
      </c>
      <c r="AV52" s="67" t="e">
        <v>#VALUE!</v>
      </c>
      <c r="AW52" s="67" t="e">
        <v>#VALUE!</v>
      </c>
      <c r="AX52" s="67" t="e">
        <v>#VALUE!</v>
      </c>
      <c r="AY52" s="67" t="e">
        <v>#VALUE!</v>
      </c>
      <c r="AZ52" s="67" t="e">
        <v>#VALUE!</v>
      </c>
      <c r="BF52" s="51"/>
      <c r="BG52" s="91" t="s">
        <v>4</v>
      </c>
      <c r="BH52" s="67" t="e">
        <v>#VALUE!</v>
      </c>
      <c r="BI52" s="67" t="e">
        <v>#VALUE!</v>
      </c>
      <c r="BJ52" s="67" t="e">
        <v>#VALUE!</v>
      </c>
      <c r="BK52" s="67" t="e">
        <v>#VALUE!</v>
      </c>
      <c r="BL52" s="67" t="e">
        <v>#VALUE!</v>
      </c>
      <c r="BM52" s="67" t="e">
        <v>#VALUE!</v>
      </c>
      <c r="BN52" s="67" t="e">
        <v>#VALUE!</v>
      </c>
      <c r="BO52" s="67" t="e">
        <v>#VALUE!</v>
      </c>
      <c r="BP52" s="67" t="e">
        <v>#VALUE!</v>
      </c>
      <c r="BQ52" s="67" t="e">
        <v>#VALUE!</v>
      </c>
      <c r="BR52" s="67" t="e">
        <v>#VALUE!</v>
      </c>
      <c r="BS52" s="67" t="e">
        <v>#VALUE!</v>
      </c>
      <c r="BY52" s="51"/>
      <c r="BZ52" s="91" t="s">
        <v>4</v>
      </c>
      <c r="CA52" s="67" t="e">
        <v>#VALUE!</v>
      </c>
      <c r="CB52" s="67" t="e">
        <v>#VALUE!</v>
      </c>
      <c r="CC52" s="67" t="e">
        <v>#VALUE!</v>
      </c>
      <c r="CD52" s="67" t="e">
        <v>#VALUE!</v>
      </c>
      <c r="CE52" s="67" t="e">
        <v>#VALUE!</v>
      </c>
      <c r="CF52" s="67" t="e">
        <v>#VALUE!</v>
      </c>
      <c r="CG52" s="67" t="e">
        <v>#VALUE!</v>
      </c>
      <c r="CH52" s="67" t="e">
        <v>#VALUE!</v>
      </c>
      <c r="CI52" s="67" t="e">
        <v>#VALUE!</v>
      </c>
      <c r="CJ52" s="67" t="e">
        <v>#VALUE!</v>
      </c>
      <c r="CK52" s="67" t="e">
        <v>#VALUE!</v>
      </c>
      <c r="CL52" s="67" t="e">
        <v>#VALUE!</v>
      </c>
      <c r="CR52" s="51"/>
      <c r="CS52" s="91" t="s">
        <v>4</v>
      </c>
      <c r="CT52" s="67" t="e">
        <v>#VALUE!</v>
      </c>
      <c r="CU52" s="67" t="e">
        <v>#VALUE!</v>
      </c>
      <c r="CV52" s="67" t="e">
        <v>#VALUE!</v>
      </c>
      <c r="CW52" s="67" t="e">
        <v>#VALUE!</v>
      </c>
      <c r="CX52" s="67" t="e">
        <v>#VALUE!</v>
      </c>
      <c r="CY52" s="67" t="e">
        <v>#VALUE!</v>
      </c>
      <c r="CZ52" s="67" t="e">
        <v>#VALUE!</v>
      </c>
      <c r="DA52" s="67" t="e">
        <v>#VALUE!</v>
      </c>
      <c r="DB52" s="67" t="e">
        <v>#VALUE!</v>
      </c>
      <c r="DC52" s="67" t="e">
        <v>#VALUE!</v>
      </c>
      <c r="DD52" s="67" t="e">
        <v>#VALUE!</v>
      </c>
      <c r="DE52" s="67" t="e">
        <v>#VALUE!</v>
      </c>
    </row>
    <row r="53" spans="1:109">
      <c r="A53" s="51"/>
      <c r="B53" s="92" t="s">
        <v>5</v>
      </c>
      <c r="C53" s="93" t="e">
        <v>#VALUE!</v>
      </c>
      <c r="D53" s="93" t="e">
        <v>#VALUE!</v>
      </c>
      <c r="E53" s="93" t="e">
        <v>#VALUE!</v>
      </c>
      <c r="F53" s="93" t="e">
        <v>#VALUE!</v>
      </c>
      <c r="G53" s="93" t="e">
        <v>#VALUE!</v>
      </c>
      <c r="H53" s="93" t="e">
        <v>#VALUE!</v>
      </c>
      <c r="I53" s="93" t="e">
        <v>#VALUE!</v>
      </c>
      <c r="J53" s="93" t="e">
        <v>#VALUE!</v>
      </c>
      <c r="K53" s="93" t="e">
        <v>#VALUE!</v>
      </c>
      <c r="L53" s="93" t="e">
        <v>#VALUE!</v>
      </c>
      <c r="M53" s="93" t="e">
        <v>#VALUE!</v>
      </c>
      <c r="N53" s="93" t="e">
        <v>#VALUE!</v>
      </c>
      <c r="T53" s="51"/>
      <c r="U53" s="92" t="s">
        <v>5</v>
      </c>
      <c r="V53" s="93" t="e">
        <v>#VALUE!</v>
      </c>
      <c r="W53" s="93" t="e">
        <v>#VALUE!</v>
      </c>
      <c r="X53" s="93" t="e">
        <v>#VALUE!</v>
      </c>
      <c r="Y53" s="93" t="e">
        <v>#VALUE!</v>
      </c>
      <c r="Z53" s="93" t="e">
        <v>#VALUE!</v>
      </c>
      <c r="AA53" s="93" t="e">
        <v>#VALUE!</v>
      </c>
      <c r="AB53" s="93" t="e">
        <v>#VALUE!</v>
      </c>
      <c r="AC53" s="93" t="e">
        <v>#VALUE!</v>
      </c>
      <c r="AD53" s="93" t="e">
        <v>#VALUE!</v>
      </c>
      <c r="AE53" s="93" t="e">
        <v>#VALUE!</v>
      </c>
      <c r="AF53" s="93" t="e">
        <v>#VALUE!</v>
      </c>
      <c r="AG53" s="93" t="e">
        <v>#VALUE!</v>
      </c>
      <c r="AM53" s="51"/>
      <c r="AN53" s="92" t="s">
        <v>5</v>
      </c>
      <c r="AO53" s="93" t="e">
        <v>#VALUE!</v>
      </c>
      <c r="AP53" s="93" t="e">
        <v>#VALUE!</v>
      </c>
      <c r="AQ53" s="93" t="e">
        <v>#VALUE!</v>
      </c>
      <c r="AR53" s="93" t="e">
        <v>#VALUE!</v>
      </c>
      <c r="AS53" s="93" t="e">
        <v>#VALUE!</v>
      </c>
      <c r="AT53" s="93" t="e">
        <v>#VALUE!</v>
      </c>
      <c r="AU53" s="93" t="e">
        <v>#VALUE!</v>
      </c>
      <c r="AV53" s="93" t="e">
        <v>#VALUE!</v>
      </c>
      <c r="AW53" s="93" t="e">
        <v>#VALUE!</v>
      </c>
      <c r="AX53" s="93" t="e">
        <v>#VALUE!</v>
      </c>
      <c r="AY53" s="93" t="e">
        <v>#VALUE!</v>
      </c>
      <c r="AZ53" s="93" t="e">
        <v>#VALUE!</v>
      </c>
      <c r="BF53" s="51"/>
      <c r="BG53" s="92" t="s">
        <v>5</v>
      </c>
      <c r="BH53" s="93" t="e">
        <v>#VALUE!</v>
      </c>
      <c r="BI53" s="93" t="e">
        <v>#VALUE!</v>
      </c>
      <c r="BJ53" s="93" t="e">
        <v>#VALUE!</v>
      </c>
      <c r="BK53" s="93" t="e">
        <v>#VALUE!</v>
      </c>
      <c r="BL53" s="93" t="e">
        <v>#VALUE!</v>
      </c>
      <c r="BM53" s="93" t="e">
        <v>#VALUE!</v>
      </c>
      <c r="BN53" s="93" t="e">
        <v>#VALUE!</v>
      </c>
      <c r="BO53" s="93" t="e">
        <v>#VALUE!</v>
      </c>
      <c r="BP53" s="93" t="e">
        <v>#VALUE!</v>
      </c>
      <c r="BQ53" s="93" t="e">
        <v>#VALUE!</v>
      </c>
      <c r="BR53" s="93" t="e">
        <v>#VALUE!</v>
      </c>
      <c r="BS53" s="93" t="e">
        <v>#VALUE!</v>
      </c>
      <c r="BY53" s="51"/>
      <c r="BZ53" s="92" t="s">
        <v>5</v>
      </c>
      <c r="CA53" s="93" t="e">
        <v>#VALUE!</v>
      </c>
      <c r="CB53" s="93" t="e">
        <v>#VALUE!</v>
      </c>
      <c r="CC53" s="93" t="e">
        <v>#VALUE!</v>
      </c>
      <c r="CD53" s="93" t="e">
        <v>#VALUE!</v>
      </c>
      <c r="CE53" s="93" t="e">
        <v>#VALUE!</v>
      </c>
      <c r="CF53" s="93" t="e">
        <v>#VALUE!</v>
      </c>
      <c r="CG53" s="93" t="e">
        <v>#VALUE!</v>
      </c>
      <c r="CH53" s="93" t="e">
        <v>#VALUE!</v>
      </c>
      <c r="CI53" s="93" t="e">
        <v>#VALUE!</v>
      </c>
      <c r="CJ53" s="93" t="e">
        <v>#VALUE!</v>
      </c>
      <c r="CK53" s="93" t="e">
        <v>#VALUE!</v>
      </c>
      <c r="CL53" s="93" t="e">
        <v>#VALUE!</v>
      </c>
      <c r="CR53" s="51"/>
      <c r="CS53" s="92" t="s">
        <v>5</v>
      </c>
      <c r="CT53" s="93" t="e">
        <v>#VALUE!</v>
      </c>
      <c r="CU53" s="93" t="e">
        <v>#VALUE!</v>
      </c>
      <c r="CV53" s="93" t="e">
        <v>#VALUE!</v>
      </c>
      <c r="CW53" s="93" t="e">
        <v>#VALUE!</v>
      </c>
      <c r="CX53" s="93" t="e">
        <v>#VALUE!</v>
      </c>
      <c r="CY53" s="93" t="e">
        <v>#VALUE!</v>
      </c>
      <c r="CZ53" s="93" t="e">
        <v>#VALUE!</v>
      </c>
      <c r="DA53" s="93" t="e">
        <v>#VALUE!</v>
      </c>
      <c r="DB53" s="93" t="e">
        <v>#VALUE!</v>
      </c>
      <c r="DC53" s="93" t="e">
        <v>#VALUE!</v>
      </c>
      <c r="DD53" s="93" t="e">
        <v>#VALUE!</v>
      </c>
      <c r="DE53" s="93" t="e">
        <v>#VALUE!</v>
      </c>
    </row>
    <row r="54" spans="1:109">
      <c r="T54" s="31"/>
      <c r="AM54" s="31"/>
      <c r="BF54" s="31"/>
      <c r="BY54" s="31"/>
      <c r="CR54" s="31"/>
    </row>
    <row r="55" spans="1:109">
      <c r="T55" s="31"/>
      <c r="AM55" s="31"/>
      <c r="BF55" s="31"/>
      <c r="BY55" s="31"/>
      <c r="CR55" s="31"/>
    </row>
    <row r="56" spans="1:109">
      <c r="A56" s="87" t="s">
        <v>20</v>
      </c>
      <c r="B56" s="6"/>
      <c r="C56" s="6">
        <v>1</v>
      </c>
      <c r="D56" s="6">
        <v>2</v>
      </c>
      <c r="E56" s="6">
        <v>3</v>
      </c>
      <c r="F56" s="6">
        <v>4</v>
      </c>
      <c r="G56" s="6">
        <v>5</v>
      </c>
      <c r="H56" s="6">
        <v>6</v>
      </c>
      <c r="I56" s="6">
        <v>7</v>
      </c>
      <c r="J56" s="6">
        <v>8</v>
      </c>
      <c r="K56" s="6">
        <v>9</v>
      </c>
      <c r="L56" s="6">
        <v>10</v>
      </c>
      <c r="M56" s="6">
        <v>11</v>
      </c>
      <c r="N56" s="6">
        <v>12</v>
      </c>
      <c r="T56" s="87" t="s">
        <v>20</v>
      </c>
      <c r="U56" s="6"/>
      <c r="V56" s="6">
        <v>1</v>
      </c>
      <c r="W56" s="6">
        <v>2</v>
      </c>
      <c r="X56" s="6">
        <v>3</v>
      </c>
      <c r="Y56" s="6">
        <v>4</v>
      </c>
      <c r="Z56" s="6">
        <v>5</v>
      </c>
      <c r="AA56" s="6">
        <v>6</v>
      </c>
      <c r="AB56" s="6">
        <v>7</v>
      </c>
      <c r="AC56" s="6">
        <v>8</v>
      </c>
      <c r="AD56" s="6">
        <v>9</v>
      </c>
      <c r="AE56" s="6">
        <v>10</v>
      </c>
      <c r="AF56" s="6">
        <v>11</v>
      </c>
      <c r="AG56" s="6">
        <v>12</v>
      </c>
      <c r="AM56" s="87" t="s">
        <v>20</v>
      </c>
      <c r="AN56" s="6"/>
      <c r="AO56" s="6">
        <v>1</v>
      </c>
      <c r="AP56" s="6">
        <v>2</v>
      </c>
      <c r="AQ56" s="6">
        <v>3</v>
      </c>
      <c r="AR56" s="6">
        <v>4</v>
      </c>
      <c r="AS56" s="6">
        <v>5</v>
      </c>
      <c r="AT56" s="6">
        <v>6</v>
      </c>
      <c r="AU56" s="6">
        <v>7</v>
      </c>
      <c r="AV56" s="6">
        <v>8</v>
      </c>
      <c r="AW56" s="6">
        <v>9</v>
      </c>
      <c r="AX56" s="6">
        <v>10</v>
      </c>
      <c r="AY56" s="6">
        <v>11</v>
      </c>
      <c r="AZ56" s="6">
        <v>12</v>
      </c>
      <c r="BF56" s="87" t="s">
        <v>20</v>
      </c>
      <c r="BG56" s="6"/>
      <c r="BH56" s="6">
        <v>1</v>
      </c>
      <c r="BI56" s="6">
        <v>2</v>
      </c>
      <c r="BJ56" s="6">
        <v>3</v>
      </c>
      <c r="BK56" s="6">
        <v>4</v>
      </c>
      <c r="BL56" s="6">
        <v>5</v>
      </c>
      <c r="BM56" s="6">
        <v>6</v>
      </c>
      <c r="BN56" s="6">
        <v>7</v>
      </c>
      <c r="BO56" s="6">
        <v>8</v>
      </c>
      <c r="BP56" s="6">
        <v>9</v>
      </c>
      <c r="BQ56" s="6">
        <v>10</v>
      </c>
      <c r="BR56" s="6">
        <v>11</v>
      </c>
      <c r="BS56" s="6">
        <v>12</v>
      </c>
      <c r="BY56" s="87" t="s">
        <v>20</v>
      </c>
      <c r="BZ56" s="6"/>
      <c r="CA56" s="6">
        <v>1</v>
      </c>
      <c r="CB56" s="6">
        <v>2</v>
      </c>
      <c r="CC56" s="6">
        <v>3</v>
      </c>
      <c r="CD56" s="6">
        <v>4</v>
      </c>
      <c r="CE56" s="6">
        <v>5</v>
      </c>
      <c r="CF56" s="6">
        <v>6</v>
      </c>
      <c r="CG56" s="6">
        <v>7</v>
      </c>
      <c r="CH56" s="6">
        <v>8</v>
      </c>
      <c r="CI56" s="6">
        <v>9</v>
      </c>
      <c r="CJ56" s="6">
        <v>10</v>
      </c>
      <c r="CK56" s="6">
        <v>11</v>
      </c>
      <c r="CL56" s="6">
        <v>12</v>
      </c>
      <c r="CR56" s="87" t="s">
        <v>20</v>
      </c>
      <c r="CS56" s="6"/>
      <c r="CT56" s="6">
        <v>1</v>
      </c>
      <c r="CU56" s="6">
        <v>2</v>
      </c>
      <c r="CV56" s="6">
        <v>3</v>
      </c>
      <c r="CW56" s="6">
        <v>4</v>
      </c>
      <c r="CX56" s="6">
        <v>5</v>
      </c>
      <c r="CY56" s="6">
        <v>6</v>
      </c>
      <c r="CZ56" s="6">
        <v>7</v>
      </c>
      <c r="DA56" s="6">
        <v>8</v>
      </c>
      <c r="DB56" s="6">
        <v>9</v>
      </c>
      <c r="DC56" s="6">
        <v>10</v>
      </c>
      <c r="DD56" s="6">
        <v>11</v>
      </c>
      <c r="DE56" s="6">
        <v>12</v>
      </c>
    </row>
    <row r="57" spans="1:109">
      <c r="B57" s="89" t="s">
        <v>0</v>
      </c>
      <c r="C57" s="90">
        <f>DataInput!B16</f>
        <v>0</v>
      </c>
      <c r="D57" s="90">
        <f>DataInput!C16</f>
        <v>0</v>
      </c>
      <c r="E57" s="90">
        <f>DataInput!D16</f>
        <v>0</v>
      </c>
      <c r="F57" s="90">
        <f>DataInput!E16</f>
        <v>0</v>
      </c>
      <c r="G57" s="90">
        <f>DataInput!F16</f>
        <v>0</v>
      </c>
      <c r="H57" s="90">
        <f>DataInput!G16</f>
        <v>0</v>
      </c>
      <c r="I57" s="90">
        <f>DataInput!H16</f>
        <v>0</v>
      </c>
      <c r="J57" s="90">
        <f>DataInput!I16</f>
        <v>0</v>
      </c>
      <c r="K57" s="90">
        <f>DataInput!J16</f>
        <v>0</v>
      </c>
      <c r="L57" s="90">
        <f>DataInput!K16</f>
        <v>0</v>
      </c>
      <c r="M57" s="90">
        <f>DataInput!L16</f>
        <v>0</v>
      </c>
      <c r="N57" s="90">
        <f>DataInput!M16</f>
        <v>0</v>
      </c>
      <c r="T57" s="31"/>
      <c r="U57" s="89" t="s">
        <v>0</v>
      </c>
      <c r="V57" s="90">
        <f>DataInput!U16</f>
        <v>0</v>
      </c>
      <c r="W57" s="90">
        <f>DataInput!V16</f>
        <v>0</v>
      </c>
      <c r="X57" s="90">
        <f>DataInput!W16</f>
        <v>0</v>
      </c>
      <c r="Y57" s="90">
        <f>DataInput!X16</f>
        <v>0</v>
      </c>
      <c r="Z57" s="90">
        <f>DataInput!Y16</f>
        <v>0</v>
      </c>
      <c r="AA57" s="90">
        <f>DataInput!Z16</f>
        <v>0</v>
      </c>
      <c r="AB57" s="90">
        <f>DataInput!AA16</f>
        <v>0</v>
      </c>
      <c r="AC57" s="90">
        <f>DataInput!AB16</f>
        <v>0</v>
      </c>
      <c r="AD57" s="90">
        <f>DataInput!AC16</f>
        <v>0</v>
      </c>
      <c r="AE57" s="90">
        <f>DataInput!AD16</f>
        <v>0</v>
      </c>
      <c r="AF57" s="90">
        <f>DataInput!AE16</f>
        <v>0</v>
      </c>
      <c r="AG57" s="90">
        <f>DataInput!AF16</f>
        <v>0</v>
      </c>
      <c r="AM57" s="31"/>
      <c r="AN57" s="89" t="s">
        <v>0</v>
      </c>
      <c r="AO57" s="90">
        <f>DataInput!AN16</f>
        <v>0</v>
      </c>
      <c r="AP57" s="90">
        <f>DataInput!AO16</f>
        <v>0</v>
      </c>
      <c r="AQ57" s="90">
        <f>DataInput!AP16</f>
        <v>0</v>
      </c>
      <c r="AR57" s="90">
        <f>DataInput!AQ16</f>
        <v>0</v>
      </c>
      <c r="AS57" s="90">
        <f>DataInput!AR16</f>
        <v>0</v>
      </c>
      <c r="AT57" s="90">
        <f>DataInput!AS16</f>
        <v>0</v>
      </c>
      <c r="AU57" s="90">
        <f>DataInput!AT16</f>
        <v>0</v>
      </c>
      <c r="AV57" s="90">
        <f>DataInput!AU16</f>
        <v>0</v>
      </c>
      <c r="AW57" s="90">
        <f>DataInput!AV16</f>
        <v>0</v>
      </c>
      <c r="AX57" s="90">
        <f>DataInput!AW16</f>
        <v>0</v>
      </c>
      <c r="AY57" s="90">
        <f>DataInput!AX16</f>
        <v>0</v>
      </c>
      <c r="AZ57" s="90">
        <f>DataInput!AY16</f>
        <v>0</v>
      </c>
      <c r="BF57" s="31"/>
      <c r="BG57" s="89" t="s">
        <v>0</v>
      </c>
      <c r="BH57" s="90">
        <f>DataInput!BG16</f>
        <v>0</v>
      </c>
      <c r="BI57" s="90">
        <f>DataInput!BH16</f>
        <v>0</v>
      </c>
      <c r="BJ57" s="90">
        <f>DataInput!BI16</f>
        <v>0</v>
      </c>
      <c r="BK57" s="90">
        <f>DataInput!BJ16</f>
        <v>0</v>
      </c>
      <c r="BL57" s="90">
        <f>DataInput!BK16</f>
        <v>0</v>
      </c>
      <c r="BM57" s="90">
        <f>DataInput!BL16</f>
        <v>0</v>
      </c>
      <c r="BN57" s="90">
        <f>DataInput!BM16</f>
        <v>0</v>
      </c>
      <c r="BO57" s="90">
        <f>DataInput!BN16</f>
        <v>0</v>
      </c>
      <c r="BP57" s="90">
        <f>DataInput!BO16</f>
        <v>0</v>
      </c>
      <c r="BQ57" s="90">
        <f>DataInput!BP16</f>
        <v>0</v>
      </c>
      <c r="BR57" s="90">
        <f>DataInput!BQ16</f>
        <v>0</v>
      </c>
      <c r="BS57" s="90">
        <f>DataInput!BR16</f>
        <v>0</v>
      </c>
      <c r="BY57" s="31"/>
      <c r="BZ57" s="89" t="s">
        <v>0</v>
      </c>
      <c r="CA57" s="90">
        <f>DataInput!BZ16</f>
        <v>0</v>
      </c>
      <c r="CB57" s="90">
        <f>DataInput!CA16</f>
        <v>0</v>
      </c>
      <c r="CC57" s="90">
        <f>DataInput!CB16</f>
        <v>0</v>
      </c>
      <c r="CD57" s="90">
        <f>DataInput!CC16</f>
        <v>0</v>
      </c>
      <c r="CE57" s="90">
        <f>DataInput!CD16</f>
        <v>0</v>
      </c>
      <c r="CF57" s="90">
        <f>DataInput!CE16</f>
        <v>0</v>
      </c>
      <c r="CG57" s="90">
        <f>DataInput!CF16</f>
        <v>0</v>
      </c>
      <c r="CH57" s="90">
        <f>DataInput!CG16</f>
        <v>0</v>
      </c>
      <c r="CI57" s="90">
        <f>DataInput!CH16</f>
        <v>0</v>
      </c>
      <c r="CJ57" s="90">
        <f>DataInput!CI16</f>
        <v>0</v>
      </c>
      <c r="CK57" s="90">
        <f>DataInput!CJ16</f>
        <v>0</v>
      </c>
      <c r="CL57" s="90">
        <f>DataInput!CK16</f>
        <v>0</v>
      </c>
      <c r="CR57" s="31"/>
      <c r="CS57" s="89" t="s">
        <v>0</v>
      </c>
      <c r="CT57" s="90">
        <f>DataInput!CS16</f>
        <v>0</v>
      </c>
      <c r="CU57" s="90">
        <f>DataInput!CT16</f>
        <v>0</v>
      </c>
      <c r="CV57" s="90">
        <f>DataInput!CU16</f>
        <v>0</v>
      </c>
      <c r="CW57" s="90">
        <f>DataInput!CV16</f>
        <v>0</v>
      </c>
      <c r="CX57" s="90">
        <f>DataInput!CW16</f>
        <v>0</v>
      </c>
      <c r="CY57" s="90">
        <f>DataInput!CX16</f>
        <v>0</v>
      </c>
      <c r="CZ57" s="90">
        <f>DataInput!CY16</f>
        <v>0</v>
      </c>
      <c r="DA57" s="90">
        <f>DataInput!CZ16</f>
        <v>0</v>
      </c>
      <c r="DB57" s="90">
        <f>DataInput!DA16</f>
        <v>0</v>
      </c>
      <c r="DC57" s="90">
        <f>DataInput!DB16</f>
        <v>0</v>
      </c>
      <c r="DD57" s="90">
        <f>DataInput!DC16</f>
        <v>0</v>
      </c>
      <c r="DE57" s="90">
        <f>DataInput!DD16</f>
        <v>0</v>
      </c>
    </row>
    <row r="58" spans="1:109">
      <c r="B58" s="36" t="s">
        <v>1</v>
      </c>
      <c r="C58" s="84">
        <f>DataInput!B26</f>
        <v>0</v>
      </c>
      <c r="D58" s="84">
        <f>DataInput!C26</f>
        <v>0</v>
      </c>
      <c r="E58" s="84">
        <f>DataInput!D26</f>
        <v>0</v>
      </c>
      <c r="F58" s="84">
        <f>DataInput!E26</f>
        <v>0</v>
      </c>
      <c r="G58" s="84">
        <f>DataInput!F26</f>
        <v>0</v>
      </c>
      <c r="H58" s="84">
        <f>DataInput!G26</f>
        <v>0</v>
      </c>
      <c r="I58" s="84">
        <f>DataInput!H26</f>
        <v>0</v>
      </c>
      <c r="J58" s="84">
        <f>DataInput!I26</f>
        <v>0</v>
      </c>
      <c r="K58" s="84">
        <f>DataInput!J26</f>
        <v>0</v>
      </c>
      <c r="L58" s="84">
        <f>DataInput!K26</f>
        <v>0</v>
      </c>
      <c r="M58" s="84">
        <f>DataInput!L26</f>
        <v>0</v>
      </c>
      <c r="N58" s="84">
        <f>DataInput!M26</f>
        <v>0</v>
      </c>
      <c r="T58" s="31"/>
      <c r="U58" s="216" t="s">
        <v>1</v>
      </c>
      <c r="V58" s="84">
        <f>DataInput!U26</f>
        <v>0</v>
      </c>
      <c r="W58" s="84">
        <f>DataInput!V26</f>
        <v>0</v>
      </c>
      <c r="X58" s="84">
        <f>DataInput!W26</f>
        <v>0</v>
      </c>
      <c r="Y58" s="84">
        <f>DataInput!X26</f>
        <v>0</v>
      </c>
      <c r="Z58" s="84">
        <f>DataInput!Y26</f>
        <v>0</v>
      </c>
      <c r="AA58" s="84">
        <f>DataInput!Z26</f>
        <v>0</v>
      </c>
      <c r="AB58" s="84">
        <f>DataInput!AA26</f>
        <v>0</v>
      </c>
      <c r="AC58" s="84">
        <f>DataInput!AB26</f>
        <v>0</v>
      </c>
      <c r="AD58" s="84">
        <f>DataInput!AC26</f>
        <v>0</v>
      </c>
      <c r="AE58" s="84">
        <f>DataInput!AD26</f>
        <v>0</v>
      </c>
      <c r="AF58" s="84">
        <f>DataInput!AE26</f>
        <v>0</v>
      </c>
      <c r="AG58" s="84">
        <f>DataInput!AF26</f>
        <v>0</v>
      </c>
      <c r="AM58" s="31"/>
      <c r="AN58" s="216" t="s">
        <v>1</v>
      </c>
      <c r="AO58" s="84">
        <f>DataInput!AN26</f>
        <v>0</v>
      </c>
      <c r="AP58" s="84">
        <f>DataInput!AO26</f>
        <v>0</v>
      </c>
      <c r="AQ58" s="84">
        <f>DataInput!AP26</f>
        <v>0</v>
      </c>
      <c r="AR58" s="84">
        <f>DataInput!AQ26</f>
        <v>0</v>
      </c>
      <c r="AS58" s="84">
        <f>DataInput!AR26</f>
        <v>0</v>
      </c>
      <c r="AT58" s="84">
        <f>DataInput!AS26</f>
        <v>0</v>
      </c>
      <c r="AU58" s="84">
        <f>DataInput!AT26</f>
        <v>0</v>
      </c>
      <c r="AV58" s="84">
        <f>DataInput!AU26</f>
        <v>0</v>
      </c>
      <c r="AW58" s="84">
        <f>DataInput!AV26</f>
        <v>0</v>
      </c>
      <c r="AX58" s="84">
        <f>DataInput!AW26</f>
        <v>0</v>
      </c>
      <c r="AY58" s="84">
        <f>DataInput!AX26</f>
        <v>0</v>
      </c>
      <c r="AZ58" s="84">
        <f>DataInput!AY26</f>
        <v>0</v>
      </c>
      <c r="BF58" s="31"/>
      <c r="BG58" s="216" t="s">
        <v>1</v>
      </c>
      <c r="BH58" s="84">
        <f>DataInput!BG26</f>
        <v>0</v>
      </c>
      <c r="BI58" s="84">
        <f>DataInput!BH26</f>
        <v>0</v>
      </c>
      <c r="BJ58" s="84">
        <f>DataInput!BI26</f>
        <v>0</v>
      </c>
      <c r="BK58" s="84">
        <f>DataInput!BJ26</f>
        <v>0</v>
      </c>
      <c r="BL58" s="84">
        <f>DataInput!BK26</f>
        <v>0</v>
      </c>
      <c r="BM58" s="84">
        <f>DataInput!BL26</f>
        <v>0</v>
      </c>
      <c r="BN58" s="84">
        <f>DataInput!BM26</f>
        <v>0</v>
      </c>
      <c r="BO58" s="84">
        <f>DataInput!BN26</f>
        <v>0</v>
      </c>
      <c r="BP58" s="84">
        <f>DataInput!BO26</f>
        <v>0</v>
      </c>
      <c r="BQ58" s="84">
        <f>DataInput!BP26</f>
        <v>0</v>
      </c>
      <c r="BR58" s="84">
        <f>DataInput!BQ26</f>
        <v>0</v>
      </c>
      <c r="BS58" s="84">
        <f>DataInput!BR26</f>
        <v>0</v>
      </c>
      <c r="BY58" s="31"/>
      <c r="BZ58" s="216" t="s">
        <v>1</v>
      </c>
      <c r="CA58" s="84">
        <f>DataInput!BZ26</f>
        <v>0</v>
      </c>
      <c r="CB58" s="84">
        <f>DataInput!CA26</f>
        <v>0</v>
      </c>
      <c r="CC58" s="84">
        <f>DataInput!CB26</f>
        <v>0</v>
      </c>
      <c r="CD58" s="84">
        <f>DataInput!CC26</f>
        <v>0</v>
      </c>
      <c r="CE58" s="84">
        <f>DataInput!CD26</f>
        <v>0</v>
      </c>
      <c r="CF58" s="84">
        <f>DataInput!CE26</f>
        <v>0</v>
      </c>
      <c r="CG58" s="84">
        <f>DataInput!CF26</f>
        <v>0</v>
      </c>
      <c r="CH58" s="84">
        <f>DataInput!CG26</f>
        <v>0</v>
      </c>
      <c r="CI58" s="84">
        <f>DataInput!CH26</f>
        <v>0</v>
      </c>
      <c r="CJ58" s="84">
        <f>DataInput!CI26</f>
        <v>0</v>
      </c>
      <c r="CK58" s="84">
        <f>DataInput!CJ26</f>
        <v>0</v>
      </c>
      <c r="CL58" s="84">
        <f>DataInput!CK26</f>
        <v>0</v>
      </c>
      <c r="CR58" s="31"/>
      <c r="CS58" s="216" t="s">
        <v>1</v>
      </c>
      <c r="CT58" s="84">
        <f>DataInput!CS26</f>
        <v>0</v>
      </c>
      <c r="CU58" s="84">
        <f>DataInput!CT26</f>
        <v>0</v>
      </c>
      <c r="CV58" s="84">
        <f>DataInput!CU26</f>
        <v>0</v>
      </c>
      <c r="CW58" s="84">
        <f>DataInput!CV26</f>
        <v>0</v>
      </c>
      <c r="CX58" s="84">
        <f>DataInput!CW26</f>
        <v>0</v>
      </c>
      <c r="CY58" s="84">
        <f>DataInput!CX26</f>
        <v>0</v>
      </c>
      <c r="CZ58" s="84">
        <f>DataInput!CY26</f>
        <v>0</v>
      </c>
      <c r="DA58" s="84">
        <f>DataInput!CZ26</f>
        <v>0</v>
      </c>
      <c r="DB58" s="84">
        <f>DataInput!DA26</f>
        <v>0</v>
      </c>
      <c r="DC58" s="84">
        <f>DataInput!DB26</f>
        <v>0</v>
      </c>
      <c r="DD58" s="84">
        <f>DataInput!DC26</f>
        <v>0</v>
      </c>
      <c r="DE58" s="84">
        <f>DataInput!DD26</f>
        <v>0</v>
      </c>
    </row>
    <row r="59" spans="1:109">
      <c r="B59" s="36" t="s">
        <v>2</v>
      </c>
      <c r="C59" s="85">
        <f>DataInput!B36</f>
        <v>0</v>
      </c>
      <c r="D59" s="85">
        <f>DataInput!C36</f>
        <v>0</v>
      </c>
      <c r="E59" s="85">
        <f>DataInput!D36</f>
        <v>0</v>
      </c>
      <c r="F59" s="85">
        <f>DataInput!E36</f>
        <v>0</v>
      </c>
      <c r="G59" s="85">
        <f>DataInput!F36</f>
        <v>0</v>
      </c>
      <c r="H59" s="85">
        <f>DataInput!G36</f>
        <v>0</v>
      </c>
      <c r="I59" s="85">
        <f>DataInput!H36</f>
        <v>0</v>
      </c>
      <c r="J59" s="85">
        <f>DataInput!I36</f>
        <v>0</v>
      </c>
      <c r="K59" s="85">
        <f>DataInput!J36</f>
        <v>0</v>
      </c>
      <c r="L59" s="85">
        <f>DataInput!K36</f>
        <v>0</v>
      </c>
      <c r="M59" s="85">
        <f>DataInput!L36</f>
        <v>0</v>
      </c>
      <c r="N59" s="85">
        <f>DataInput!M36</f>
        <v>0</v>
      </c>
      <c r="T59" s="31"/>
      <c r="U59" s="216" t="s">
        <v>2</v>
      </c>
      <c r="V59" s="85">
        <f>DataInput!U36</f>
        <v>0</v>
      </c>
      <c r="W59" s="85">
        <f>DataInput!V36</f>
        <v>0</v>
      </c>
      <c r="X59" s="85">
        <f>DataInput!W36</f>
        <v>0</v>
      </c>
      <c r="Y59" s="85">
        <f>DataInput!X36</f>
        <v>0</v>
      </c>
      <c r="Z59" s="85">
        <f>DataInput!Y36</f>
        <v>0</v>
      </c>
      <c r="AA59" s="85">
        <f>DataInput!Z36</f>
        <v>0</v>
      </c>
      <c r="AB59" s="85">
        <f>DataInput!AA36</f>
        <v>0</v>
      </c>
      <c r="AC59" s="85">
        <f>DataInput!AB36</f>
        <v>0</v>
      </c>
      <c r="AD59" s="85">
        <f>DataInput!AC36</f>
        <v>0</v>
      </c>
      <c r="AE59" s="85">
        <f>DataInput!AD36</f>
        <v>0</v>
      </c>
      <c r="AF59" s="85">
        <f>DataInput!AE36</f>
        <v>0</v>
      </c>
      <c r="AG59" s="85">
        <f>DataInput!AF36</f>
        <v>0</v>
      </c>
      <c r="AM59" s="31"/>
      <c r="AN59" s="216" t="s">
        <v>2</v>
      </c>
      <c r="AO59" s="85">
        <f>DataInput!AN36</f>
        <v>0</v>
      </c>
      <c r="AP59" s="85">
        <f>DataInput!AO36</f>
        <v>0</v>
      </c>
      <c r="AQ59" s="85">
        <f>DataInput!AP36</f>
        <v>0</v>
      </c>
      <c r="AR59" s="85">
        <f>DataInput!AQ36</f>
        <v>0</v>
      </c>
      <c r="AS59" s="85">
        <f>DataInput!AR36</f>
        <v>0</v>
      </c>
      <c r="AT59" s="85">
        <f>DataInput!AS36</f>
        <v>0</v>
      </c>
      <c r="AU59" s="85">
        <f>DataInput!AT36</f>
        <v>0</v>
      </c>
      <c r="AV59" s="85">
        <f>DataInput!AU36</f>
        <v>0</v>
      </c>
      <c r="AW59" s="85">
        <f>DataInput!AV36</f>
        <v>0</v>
      </c>
      <c r="AX59" s="85">
        <f>DataInput!AW36</f>
        <v>0</v>
      </c>
      <c r="AY59" s="85">
        <f>DataInput!AX36</f>
        <v>0</v>
      </c>
      <c r="AZ59" s="85">
        <f>DataInput!AY36</f>
        <v>0</v>
      </c>
      <c r="BF59" s="31"/>
      <c r="BG59" s="216" t="s">
        <v>2</v>
      </c>
      <c r="BH59" s="85">
        <f>DataInput!BG36</f>
        <v>0</v>
      </c>
      <c r="BI59" s="85">
        <f>DataInput!BH36</f>
        <v>0</v>
      </c>
      <c r="BJ59" s="85">
        <f>DataInput!BI36</f>
        <v>0</v>
      </c>
      <c r="BK59" s="85">
        <f>DataInput!BJ36</f>
        <v>0</v>
      </c>
      <c r="BL59" s="85">
        <f>DataInput!BK36</f>
        <v>0</v>
      </c>
      <c r="BM59" s="85">
        <f>DataInput!BL36</f>
        <v>0</v>
      </c>
      <c r="BN59" s="85">
        <f>DataInput!BM36</f>
        <v>0</v>
      </c>
      <c r="BO59" s="85">
        <f>DataInput!BN36</f>
        <v>0</v>
      </c>
      <c r="BP59" s="85">
        <f>DataInput!BO36</f>
        <v>0</v>
      </c>
      <c r="BQ59" s="85">
        <f>DataInput!BP36</f>
        <v>0</v>
      </c>
      <c r="BR59" s="85">
        <f>DataInput!BQ36</f>
        <v>0</v>
      </c>
      <c r="BS59" s="85">
        <f>DataInput!BR36</f>
        <v>0</v>
      </c>
      <c r="BY59" s="31"/>
      <c r="BZ59" s="216" t="s">
        <v>2</v>
      </c>
      <c r="CA59" s="85">
        <f>DataInput!BZ36</f>
        <v>0</v>
      </c>
      <c r="CB59" s="85">
        <f>DataInput!CA36</f>
        <v>0</v>
      </c>
      <c r="CC59" s="85">
        <f>DataInput!CB36</f>
        <v>0</v>
      </c>
      <c r="CD59" s="85">
        <f>DataInput!CC36</f>
        <v>0</v>
      </c>
      <c r="CE59" s="85">
        <f>DataInput!CD36</f>
        <v>0</v>
      </c>
      <c r="CF59" s="85">
        <f>DataInput!CE36</f>
        <v>0</v>
      </c>
      <c r="CG59" s="85">
        <f>DataInput!CF36</f>
        <v>0</v>
      </c>
      <c r="CH59" s="85">
        <f>DataInput!CG36</f>
        <v>0</v>
      </c>
      <c r="CI59" s="85">
        <f>DataInput!CH36</f>
        <v>0</v>
      </c>
      <c r="CJ59" s="85">
        <f>DataInput!CI36</f>
        <v>0</v>
      </c>
      <c r="CK59" s="85">
        <f>DataInput!CJ36</f>
        <v>0</v>
      </c>
      <c r="CL59" s="85">
        <f>DataInput!CK36</f>
        <v>0</v>
      </c>
      <c r="CR59" s="31"/>
      <c r="CS59" s="216" t="s">
        <v>2</v>
      </c>
      <c r="CT59" s="85">
        <f>DataInput!CS36</f>
        <v>0</v>
      </c>
      <c r="CU59" s="85">
        <f>DataInput!CT36</f>
        <v>0</v>
      </c>
      <c r="CV59" s="85">
        <f>DataInput!CU36</f>
        <v>0</v>
      </c>
      <c r="CW59" s="85">
        <f>DataInput!CV36</f>
        <v>0</v>
      </c>
      <c r="CX59" s="85">
        <f>DataInput!CW36</f>
        <v>0</v>
      </c>
      <c r="CY59" s="85">
        <f>DataInput!CX36</f>
        <v>0</v>
      </c>
      <c r="CZ59" s="85">
        <f>DataInput!CY36</f>
        <v>0</v>
      </c>
      <c r="DA59" s="85">
        <f>DataInput!CZ36</f>
        <v>0</v>
      </c>
      <c r="DB59" s="85">
        <f>DataInput!DA36</f>
        <v>0</v>
      </c>
      <c r="DC59" s="85">
        <f>DataInput!DB36</f>
        <v>0</v>
      </c>
      <c r="DD59" s="85">
        <f>DataInput!DC36</f>
        <v>0</v>
      </c>
      <c r="DE59" s="85">
        <f>DataInput!DD36</f>
        <v>0</v>
      </c>
    </row>
    <row r="60" spans="1:109">
      <c r="B60" s="89" t="s">
        <v>3</v>
      </c>
      <c r="C60" s="90" t="e">
        <f t="array" ref="C60:C62">MMULT(DataInput!$G$5:$I$7,C57:C59)</f>
        <v>#VALUE!</v>
      </c>
      <c r="D60" s="90" t="e">
        <f t="array" ref="D60:D62">MMULT(DataInput!$G$5:$I$7,D57:D59)</f>
        <v>#VALUE!</v>
      </c>
      <c r="E60" s="90" t="e">
        <f t="array" ref="E60:E62">MMULT(DataInput!$G$5:$I$7,E57:E59)</f>
        <v>#VALUE!</v>
      </c>
      <c r="F60" s="90" t="e">
        <f t="array" ref="F60:F62">MMULT(DataInput!$G$5:$I$7,F57:F59)</f>
        <v>#VALUE!</v>
      </c>
      <c r="G60" s="90" t="e">
        <f t="array" ref="G60:G62">MMULT(DataInput!$G$5:$I$7,G57:G59)</f>
        <v>#VALUE!</v>
      </c>
      <c r="H60" s="90" t="e">
        <f t="array" ref="H60:H62">MMULT(DataInput!$G$5:$I$7,H57:H59)</f>
        <v>#VALUE!</v>
      </c>
      <c r="I60" s="90" t="e">
        <f t="array" ref="I60:I62">MMULT(DataInput!$G$5:$I$7,I57:I59)</f>
        <v>#VALUE!</v>
      </c>
      <c r="J60" s="90" t="e">
        <f t="array" ref="J60:J62">MMULT(DataInput!$G$5:$I$7,J57:J59)</f>
        <v>#VALUE!</v>
      </c>
      <c r="K60" s="90" t="e">
        <f t="array" ref="K60:K62">MMULT(DataInput!$G$5:$I$7,K57:K59)</f>
        <v>#VALUE!</v>
      </c>
      <c r="L60" s="90" t="e">
        <f t="array" ref="L60:L62">MMULT(DataInput!$G$5:$I$7,L57:L59)</f>
        <v>#VALUE!</v>
      </c>
      <c r="M60" s="90" t="e">
        <f t="array" ref="M60:M62">MMULT(DataInput!$G$5:$I$7,M57:M59)</f>
        <v>#VALUE!</v>
      </c>
      <c r="N60" s="90" t="e">
        <f t="array" ref="N60:N62">MMULT(DataInput!$G$5:$I$7,N57:N59)</f>
        <v>#VALUE!</v>
      </c>
      <c r="T60" s="31"/>
      <c r="U60" s="89" t="s">
        <v>3</v>
      </c>
      <c r="V60" s="90" t="e">
        <f t="array" ref="V60:V62">MMULT(DataInput!$Z$5:$AB$7,V57:V59)</f>
        <v>#VALUE!</v>
      </c>
      <c r="W60" s="90" t="e">
        <f t="array" ref="W60:W62">MMULT(DataInput!$Z$5:$AB$7,W57:W59)</f>
        <v>#VALUE!</v>
      </c>
      <c r="X60" s="90" t="e">
        <f t="array" ref="X60:X62">MMULT(DataInput!$Z$5:$AB$7,X57:X59)</f>
        <v>#VALUE!</v>
      </c>
      <c r="Y60" s="90" t="e">
        <f t="array" ref="Y60:Y62">MMULT(DataInput!$Z$5:$AB$7,Y57:Y59)</f>
        <v>#VALUE!</v>
      </c>
      <c r="Z60" s="90" t="e">
        <f t="array" ref="Z60:Z62">MMULT(DataInput!$Z$5:$AB$7,Z57:Z59)</f>
        <v>#VALUE!</v>
      </c>
      <c r="AA60" s="90" t="e">
        <f t="array" ref="AA60:AA62">MMULT(DataInput!$Z$5:$AB$7,AA57:AA59)</f>
        <v>#VALUE!</v>
      </c>
      <c r="AB60" s="90" t="e">
        <f t="array" ref="AB60:AB62">MMULT(DataInput!$Z$5:$AB$7,AB57:AB59)</f>
        <v>#VALUE!</v>
      </c>
      <c r="AC60" s="90" t="e">
        <f t="array" ref="AC60:AC62">MMULT(DataInput!$Z$5:$AB$7,AC57:AC59)</f>
        <v>#VALUE!</v>
      </c>
      <c r="AD60" s="90" t="e">
        <f t="array" ref="AD60:AD62">MMULT(DataInput!$Z$5:$AB$7,AD57:AD59)</f>
        <v>#VALUE!</v>
      </c>
      <c r="AE60" s="90" t="e">
        <f t="array" ref="AE60:AE62">MMULT(DataInput!$Z$5:$AB$7,AE57:AE59)</f>
        <v>#VALUE!</v>
      </c>
      <c r="AF60" s="90" t="e">
        <f t="array" ref="AF60:AF62">MMULT(DataInput!$Z$5:$AB$7,AF57:AF59)</f>
        <v>#VALUE!</v>
      </c>
      <c r="AG60" s="90" t="e">
        <f t="array" ref="AG60:AG62">MMULT(DataInput!$Z$5:$AB$7,AG57:AG59)</f>
        <v>#VALUE!</v>
      </c>
      <c r="AM60" s="31"/>
      <c r="AN60" s="89" t="s">
        <v>3</v>
      </c>
      <c r="AO60" s="90" t="e">
        <f t="array" ref="AO60:AO62">MMULT(DataInput!$AS$5:$AU$7,AO57:AO59)</f>
        <v>#VALUE!</v>
      </c>
      <c r="AP60" s="90" t="e">
        <f t="array" ref="AP60:AP62">MMULT(DataInput!$AS$5:$AU$7,AP57:AP59)</f>
        <v>#VALUE!</v>
      </c>
      <c r="AQ60" s="90" t="e">
        <f t="array" ref="AQ60:AQ62">MMULT(DataInput!$AS$5:$AU$7,AQ57:AQ59)</f>
        <v>#VALUE!</v>
      </c>
      <c r="AR60" s="90" t="e">
        <f t="array" ref="AR60:AR62">MMULT(DataInput!$AS$5:$AU$7,AR57:AR59)</f>
        <v>#VALUE!</v>
      </c>
      <c r="AS60" s="90" t="e">
        <f t="array" ref="AS60:AS62">MMULT(DataInput!$AS$5:$AU$7,AS57:AS59)</f>
        <v>#VALUE!</v>
      </c>
      <c r="AT60" s="90" t="e">
        <f t="array" ref="AT60:AT62">MMULT(DataInput!$AS$5:$AU$7,AT57:AT59)</f>
        <v>#VALUE!</v>
      </c>
      <c r="AU60" s="90" t="e">
        <f t="array" ref="AU60:AU62">MMULT(DataInput!$AS$5:$AU$7,AU57:AU59)</f>
        <v>#VALUE!</v>
      </c>
      <c r="AV60" s="90" t="e">
        <f t="array" ref="AV60:AV62">MMULT(DataInput!$AS$5:$AU$7,AV57:AV59)</f>
        <v>#VALUE!</v>
      </c>
      <c r="AW60" s="90" t="e">
        <f t="array" ref="AW60:AW62">MMULT(DataInput!$AS$5:$AU$7,AW57:AW59)</f>
        <v>#VALUE!</v>
      </c>
      <c r="AX60" s="90" t="e">
        <f t="array" ref="AX60:AX62">MMULT(DataInput!$AS$5:$AU$7,AX57:AX59)</f>
        <v>#VALUE!</v>
      </c>
      <c r="AY60" s="90" t="e">
        <f t="array" ref="AY60:AY62">MMULT(DataInput!$AS$5:$AU$7,AY57:AY59)</f>
        <v>#VALUE!</v>
      </c>
      <c r="AZ60" s="90" t="e">
        <f t="array" ref="AZ60:AZ62">MMULT(DataInput!$AS$5:$AU$7,AZ57:AZ59)</f>
        <v>#VALUE!</v>
      </c>
      <c r="BF60" s="31"/>
      <c r="BG60" s="89" t="s">
        <v>3</v>
      </c>
      <c r="BH60" s="90" t="e">
        <f t="array" ref="BH60:BH62">MMULT(DataInput!$BL$5:$BN$7,BH57:BH59)</f>
        <v>#VALUE!</v>
      </c>
      <c r="BI60" s="90" t="e">
        <f t="array" ref="BI60:BI62">MMULT(DataInput!$BL$5:$BN$7,BI57:BI59)</f>
        <v>#VALUE!</v>
      </c>
      <c r="BJ60" s="90" t="e">
        <f t="array" ref="BJ60:BJ62">MMULT(DataInput!$BL$5:$BN$7,BJ57:BJ59)</f>
        <v>#VALUE!</v>
      </c>
      <c r="BK60" s="90" t="e">
        <f t="array" ref="BK60:BK62">MMULT(DataInput!$BL$5:$BN$7,BK57:BK59)</f>
        <v>#VALUE!</v>
      </c>
      <c r="BL60" s="90" t="e">
        <f t="array" ref="BL60:BL62">MMULT(DataInput!$BL$5:$BN$7,BL57:BL59)</f>
        <v>#VALUE!</v>
      </c>
      <c r="BM60" s="90" t="e">
        <f t="array" ref="BM60:BM62">MMULT(DataInput!$BL$5:$BN$7,BM57:BM59)</f>
        <v>#VALUE!</v>
      </c>
      <c r="BN60" s="90" t="e">
        <f t="array" ref="BN60:BN62">MMULT(DataInput!$BL$5:$BN$7,BN57:BN59)</f>
        <v>#VALUE!</v>
      </c>
      <c r="BO60" s="90" t="e">
        <f t="array" ref="BO60:BO62">MMULT(DataInput!$BL$5:$BN$7,BO57:BO59)</f>
        <v>#VALUE!</v>
      </c>
      <c r="BP60" s="90" t="e">
        <f t="array" ref="BP60:BP62">MMULT(DataInput!$BL$5:$BN$7,BP57:BP59)</f>
        <v>#VALUE!</v>
      </c>
      <c r="BQ60" s="90" t="e">
        <f t="array" ref="BQ60:BQ62">MMULT(DataInput!$BL$5:$BN$7,BQ57:BQ59)</f>
        <v>#VALUE!</v>
      </c>
      <c r="BR60" s="90" t="e">
        <f t="array" ref="BR60:BR62">MMULT(DataInput!$BL$5:$BN$7,BR57:BR59)</f>
        <v>#VALUE!</v>
      </c>
      <c r="BS60" s="90" t="e">
        <f t="array" ref="BS60:BS62">MMULT(DataInput!$BL$5:$BN$7,BS57:BS59)</f>
        <v>#VALUE!</v>
      </c>
      <c r="BY60" s="31"/>
      <c r="BZ60" s="89" t="s">
        <v>3</v>
      </c>
      <c r="CA60" s="90" t="e">
        <f t="array" ref="CA60:CA62">MMULT(DataInput!$CE$5:$CG$7,CA57:CA59)</f>
        <v>#VALUE!</v>
      </c>
      <c r="CB60" s="90" t="e">
        <f t="array" ref="CB60:CB62">MMULT(DataInput!$CE$5:$CG$7,CB57:CB59)</f>
        <v>#VALUE!</v>
      </c>
      <c r="CC60" s="90" t="e">
        <f t="array" ref="CC60:CC62">MMULT(DataInput!$CE$5:$CG$7,CC57:CC59)</f>
        <v>#VALUE!</v>
      </c>
      <c r="CD60" s="90" t="e">
        <f t="array" ref="CD60:CD62">MMULT(DataInput!$CE$5:$CG$7,CD57:CD59)</f>
        <v>#VALUE!</v>
      </c>
      <c r="CE60" s="90" t="e">
        <f t="array" ref="CE60:CE62">MMULT(DataInput!$CE$5:$CG$7,CE57:CE59)</f>
        <v>#VALUE!</v>
      </c>
      <c r="CF60" s="90" t="e">
        <f t="array" ref="CF60:CF62">MMULT(DataInput!$CE$5:$CG$7,CF57:CF59)</f>
        <v>#VALUE!</v>
      </c>
      <c r="CG60" s="90" t="e">
        <f t="array" ref="CG60:CG62">MMULT(DataInput!$CE$5:$CG$7,CG57:CG59)</f>
        <v>#VALUE!</v>
      </c>
      <c r="CH60" s="90" t="e">
        <f t="array" ref="CH60:CH62">MMULT(DataInput!$CE$5:$CG$7,CH57:CH59)</f>
        <v>#VALUE!</v>
      </c>
      <c r="CI60" s="90" t="e">
        <f t="array" ref="CI60:CI62">MMULT(DataInput!$CE$5:$CG$7,CI57:CI59)</f>
        <v>#VALUE!</v>
      </c>
      <c r="CJ60" s="90" t="e">
        <f t="array" ref="CJ60:CJ62">MMULT(DataInput!$CE$5:$CG$7,CJ57:CJ59)</f>
        <v>#VALUE!</v>
      </c>
      <c r="CK60" s="90" t="e">
        <f t="array" ref="CK60:CK62">MMULT(DataInput!$CE$5:$CG$7,CK57:CK59)</f>
        <v>#VALUE!</v>
      </c>
      <c r="CL60" s="90" t="e">
        <f t="array" ref="CL60:CL62">MMULT(DataInput!$CE$5:$CG$7,CL57:CL59)</f>
        <v>#VALUE!</v>
      </c>
      <c r="CR60" s="31"/>
      <c r="CS60" s="89" t="s">
        <v>3</v>
      </c>
      <c r="CT60" s="90" t="e">
        <f t="array" ref="CT60:CT62">MMULT(DataInput!$CX$5:$CZ$7,CT57:CT59)</f>
        <v>#VALUE!</v>
      </c>
      <c r="CU60" s="90" t="e">
        <f t="array" ref="CU60:CU62">MMULT(DataInput!$CX$5:$CZ$7,CU57:CU59)</f>
        <v>#VALUE!</v>
      </c>
      <c r="CV60" s="90" t="e">
        <f t="array" ref="CV60:CV62">MMULT(DataInput!$CX$5:$CZ$7,CV57:CV59)</f>
        <v>#VALUE!</v>
      </c>
      <c r="CW60" s="90" t="e">
        <f t="array" ref="CW60:CW62">MMULT(DataInput!$CX$5:$CZ$7,CW57:CW59)</f>
        <v>#VALUE!</v>
      </c>
      <c r="CX60" s="90" t="e">
        <f t="array" ref="CX60:CX62">MMULT(DataInput!$CX$5:$CZ$7,CX57:CX59)</f>
        <v>#VALUE!</v>
      </c>
      <c r="CY60" s="90" t="e">
        <f t="array" ref="CY60:CY62">MMULT(DataInput!$CX$5:$CZ$7,CY57:CY59)</f>
        <v>#VALUE!</v>
      </c>
      <c r="CZ60" s="90" t="e">
        <f t="array" ref="CZ60:CZ62">MMULT(DataInput!$CX$5:$CZ$7,CZ57:CZ59)</f>
        <v>#VALUE!</v>
      </c>
      <c r="DA60" s="90" t="e">
        <f t="array" ref="DA60:DA62">MMULT(DataInput!$CX$5:$CZ$7,DA57:DA59)</f>
        <v>#VALUE!</v>
      </c>
      <c r="DB60" s="90" t="e">
        <f t="array" ref="DB60:DB62">MMULT(DataInput!$CX$5:$CZ$7,DB57:DB59)</f>
        <v>#VALUE!</v>
      </c>
      <c r="DC60" s="90" t="e">
        <f t="array" ref="DC60:DC62">MMULT(DataInput!$CX$5:$CZ$7,DC57:DC59)</f>
        <v>#VALUE!</v>
      </c>
      <c r="DD60" s="90" t="e">
        <f t="array" ref="DD60:DD62">MMULT(DataInput!$CX$5:$CZ$7,DD57:DD59)</f>
        <v>#VALUE!</v>
      </c>
      <c r="DE60" s="90" t="e">
        <f t="array" ref="DE60:DE62">MMULT(DataInput!$CX$5:$CZ$7,DE57:DE59)</f>
        <v>#VALUE!</v>
      </c>
    </row>
    <row r="61" spans="1:109">
      <c r="B61" s="91" t="s">
        <v>4</v>
      </c>
      <c r="C61" s="67" t="e">
        <v>#VALUE!</v>
      </c>
      <c r="D61" s="67" t="e">
        <v>#VALUE!</v>
      </c>
      <c r="E61" s="67" t="e">
        <v>#VALUE!</v>
      </c>
      <c r="F61" s="67" t="e">
        <v>#VALUE!</v>
      </c>
      <c r="G61" s="67" t="e">
        <v>#VALUE!</v>
      </c>
      <c r="H61" s="67" t="e">
        <v>#VALUE!</v>
      </c>
      <c r="I61" s="67" t="e">
        <v>#VALUE!</v>
      </c>
      <c r="J61" s="67" t="e">
        <v>#VALUE!</v>
      </c>
      <c r="K61" s="67" t="e">
        <v>#VALUE!</v>
      </c>
      <c r="L61" s="67" t="e">
        <v>#VALUE!</v>
      </c>
      <c r="M61" s="67" t="e">
        <v>#VALUE!</v>
      </c>
      <c r="N61" s="67" t="e">
        <v>#VALUE!</v>
      </c>
      <c r="T61" s="31"/>
      <c r="U61" s="91" t="s">
        <v>4</v>
      </c>
      <c r="V61" s="67" t="e">
        <v>#VALUE!</v>
      </c>
      <c r="W61" s="67" t="e">
        <v>#VALUE!</v>
      </c>
      <c r="X61" s="67" t="e">
        <v>#VALUE!</v>
      </c>
      <c r="Y61" s="67" t="e">
        <v>#VALUE!</v>
      </c>
      <c r="Z61" s="67" t="e">
        <v>#VALUE!</v>
      </c>
      <c r="AA61" s="67" t="e">
        <v>#VALUE!</v>
      </c>
      <c r="AB61" s="67" t="e">
        <v>#VALUE!</v>
      </c>
      <c r="AC61" s="67" t="e">
        <v>#VALUE!</v>
      </c>
      <c r="AD61" s="67" t="e">
        <v>#VALUE!</v>
      </c>
      <c r="AE61" s="67" t="e">
        <v>#VALUE!</v>
      </c>
      <c r="AF61" s="67" t="e">
        <v>#VALUE!</v>
      </c>
      <c r="AG61" s="67" t="e">
        <v>#VALUE!</v>
      </c>
      <c r="AM61" s="31"/>
      <c r="AN61" s="91" t="s">
        <v>4</v>
      </c>
      <c r="AO61" s="67" t="e">
        <v>#VALUE!</v>
      </c>
      <c r="AP61" s="67" t="e">
        <v>#VALUE!</v>
      </c>
      <c r="AQ61" s="67" t="e">
        <v>#VALUE!</v>
      </c>
      <c r="AR61" s="67" t="e">
        <v>#VALUE!</v>
      </c>
      <c r="AS61" s="67" t="e">
        <v>#VALUE!</v>
      </c>
      <c r="AT61" s="67" t="e">
        <v>#VALUE!</v>
      </c>
      <c r="AU61" s="67" t="e">
        <v>#VALUE!</v>
      </c>
      <c r="AV61" s="67" t="e">
        <v>#VALUE!</v>
      </c>
      <c r="AW61" s="67" t="e">
        <v>#VALUE!</v>
      </c>
      <c r="AX61" s="67" t="e">
        <v>#VALUE!</v>
      </c>
      <c r="AY61" s="67" t="e">
        <v>#VALUE!</v>
      </c>
      <c r="AZ61" s="67" t="e">
        <v>#VALUE!</v>
      </c>
      <c r="BF61" s="31"/>
      <c r="BG61" s="91" t="s">
        <v>4</v>
      </c>
      <c r="BH61" s="67" t="e">
        <v>#VALUE!</v>
      </c>
      <c r="BI61" s="67" t="e">
        <v>#VALUE!</v>
      </c>
      <c r="BJ61" s="67" t="e">
        <v>#VALUE!</v>
      </c>
      <c r="BK61" s="67" t="e">
        <v>#VALUE!</v>
      </c>
      <c r="BL61" s="67" t="e">
        <v>#VALUE!</v>
      </c>
      <c r="BM61" s="67" t="e">
        <v>#VALUE!</v>
      </c>
      <c r="BN61" s="67" t="e">
        <v>#VALUE!</v>
      </c>
      <c r="BO61" s="67" t="e">
        <v>#VALUE!</v>
      </c>
      <c r="BP61" s="67" t="e">
        <v>#VALUE!</v>
      </c>
      <c r="BQ61" s="67" t="e">
        <v>#VALUE!</v>
      </c>
      <c r="BR61" s="67" t="e">
        <v>#VALUE!</v>
      </c>
      <c r="BS61" s="67" t="e">
        <v>#VALUE!</v>
      </c>
      <c r="BY61" s="31"/>
      <c r="BZ61" s="91" t="s">
        <v>4</v>
      </c>
      <c r="CA61" s="67" t="e">
        <v>#VALUE!</v>
      </c>
      <c r="CB61" s="67" t="e">
        <v>#VALUE!</v>
      </c>
      <c r="CC61" s="67" t="e">
        <v>#VALUE!</v>
      </c>
      <c r="CD61" s="67" t="e">
        <v>#VALUE!</v>
      </c>
      <c r="CE61" s="67" t="e">
        <v>#VALUE!</v>
      </c>
      <c r="CF61" s="67" t="e">
        <v>#VALUE!</v>
      </c>
      <c r="CG61" s="67" t="e">
        <v>#VALUE!</v>
      </c>
      <c r="CH61" s="67" t="e">
        <v>#VALUE!</v>
      </c>
      <c r="CI61" s="67" t="e">
        <v>#VALUE!</v>
      </c>
      <c r="CJ61" s="67" t="e">
        <v>#VALUE!</v>
      </c>
      <c r="CK61" s="67" t="e">
        <v>#VALUE!</v>
      </c>
      <c r="CL61" s="67" t="e">
        <v>#VALUE!</v>
      </c>
      <c r="CR61" s="31"/>
      <c r="CS61" s="91" t="s">
        <v>4</v>
      </c>
      <c r="CT61" s="67" t="e">
        <v>#VALUE!</v>
      </c>
      <c r="CU61" s="67" t="e">
        <v>#VALUE!</v>
      </c>
      <c r="CV61" s="67" t="e">
        <v>#VALUE!</v>
      </c>
      <c r="CW61" s="67" t="e">
        <v>#VALUE!</v>
      </c>
      <c r="CX61" s="67" t="e">
        <v>#VALUE!</v>
      </c>
      <c r="CY61" s="67" t="e">
        <v>#VALUE!</v>
      </c>
      <c r="CZ61" s="67" t="e">
        <v>#VALUE!</v>
      </c>
      <c r="DA61" s="67" t="e">
        <v>#VALUE!</v>
      </c>
      <c r="DB61" s="67" t="e">
        <v>#VALUE!</v>
      </c>
      <c r="DC61" s="67" t="e">
        <v>#VALUE!</v>
      </c>
      <c r="DD61" s="67" t="e">
        <v>#VALUE!</v>
      </c>
      <c r="DE61" s="67" t="e">
        <v>#VALUE!</v>
      </c>
    </row>
    <row r="62" spans="1:109">
      <c r="B62" s="92" t="s">
        <v>5</v>
      </c>
      <c r="C62" s="93" t="e">
        <v>#VALUE!</v>
      </c>
      <c r="D62" s="93" t="e">
        <v>#VALUE!</v>
      </c>
      <c r="E62" s="93" t="e">
        <v>#VALUE!</v>
      </c>
      <c r="F62" s="93" t="e">
        <v>#VALUE!</v>
      </c>
      <c r="G62" s="93" t="e">
        <v>#VALUE!</v>
      </c>
      <c r="H62" s="93" t="e">
        <v>#VALUE!</v>
      </c>
      <c r="I62" s="93" t="e">
        <v>#VALUE!</v>
      </c>
      <c r="J62" s="93" t="e">
        <v>#VALUE!</v>
      </c>
      <c r="K62" s="93" t="e">
        <v>#VALUE!</v>
      </c>
      <c r="L62" s="93" t="e">
        <v>#VALUE!</v>
      </c>
      <c r="M62" s="93" t="e">
        <v>#VALUE!</v>
      </c>
      <c r="N62" s="93" t="e">
        <v>#VALUE!</v>
      </c>
      <c r="T62" s="31"/>
      <c r="U62" s="92" t="s">
        <v>5</v>
      </c>
      <c r="V62" s="93" t="e">
        <v>#VALUE!</v>
      </c>
      <c r="W62" s="93" t="e">
        <v>#VALUE!</v>
      </c>
      <c r="X62" s="93" t="e">
        <v>#VALUE!</v>
      </c>
      <c r="Y62" s="93" t="e">
        <v>#VALUE!</v>
      </c>
      <c r="Z62" s="93" t="e">
        <v>#VALUE!</v>
      </c>
      <c r="AA62" s="93" t="e">
        <v>#VALUE!</v>
      </c>
      <c r="AB62" s="93" t="e">
        <v>#VALUE!</v>
      </c>
      <c r="AC62" s="93" t="e">
        <v>#VALUE!</v>
      </c>
      <c r="AD62" s="93" t="e">
        <v>#VALUE!</v>
      </c>
      <c r="AE62" s="93" t="e">
        <v>#VALUE!</v>
      </c>
      <c r="AF62" s="93" t="e">
        <v>#VALUE!</v>
      </c>
      <c r="AG62" s="93" t="e">
        <v>#VALUE!</v>
      </c>
      <c r="AM62" s="31"/>
      <c r="AN62" s="92" t="s">
        <v>5</v>
      </c>
      <c r="AO62" s="93" t="e">
        <v>#VALUE!</v>
      </c>
      <c r="AP62" s="93" t="e">
        <v>#VALUE!</v>
      </c>
      <c r="AQ62" s="93" t="e">
        <v>#VALUE!</v>
      </c>
      <c r="AR62" s="93" t="e">
        <v>#VALUE!</v>
      </c>
      <c r="AS62" s="93" t="e">
        <v>#VALUE!</v>
      </c>
      <c r="AT62" s="93" t="e">
        <v>#VALUE!</v>
      </c>
      <c r="AU62" s="93" t="e">
        <v>#VALUE!</v>
      </c>
      <c r="AV62" s="93" t="e">
        <v>#VALUE!</v>
      </c>
      <c r="AW62" s="93" t="e">
        <v>#VALUE!</v>
      </c>
      <c r="AX62" s="93" t="e">
        <v>#VALUE!</v>
      </c>
      <c r="AY62" s="93" t="e">
        <v>#VALUE!</v>
      </c>
      <c r="AZ62" s="93" t="e">
        <v>#VALUE!</v>
      </c>
      <c r="BF62" s="31"/>
      <c r="BG62" s="92" t="s">
        <v>5</v>
      </c>
      <c r="BH62" s="93" t="e">
        <v>#VALUE!</v>
      </c>
      <c r="BI62" s="93" t="e">
        <v>#VALUE!</v>
      </c>
      <c r="BJ62" s="93" t="e">
        <v>#VALUE!</v>
      </c>
      <c r="BK62" s="93" t="e">
        <v>#VALUE!</v>
      </c>
      <c r="BL62" s="93" t="e">
        <v>#VALUE!</v>
      </c>
      <c r="BM62" s="93" t="e">
        <v>#VALUE!</v>
      </c>
      <c r="BN62" s="93" t="e">
        <v>#VALUE!</v>
      </c>
      <c r="BO62" s="93" t="e">
        <v>#VALUE!</v>
      </c>
      <c r="BP62" s="93" t="e">
        <v>#VALUE!</v>
      </c>
      <c r="BQ62" s="93" t="e">
        <v>#VALUE!</v>
      </c>
      <c r="BR62" s="93" t="e">
        <v>#VALUE!</v>
      </c>
      <c r="BS62" s="93" t="e">
        <v>#VALUE!</v>
      </c>
      <c r="BY62" s="31"/>
      <c r="BZ62" s="92" t="s">
        <v>5</v>
      </c>
      <c r="CA62" s="93" t="e">
        <v>#VALUE!</v>
      </c>
      <c r="CB62" s="93" t="e">
        <v>#VALUE!</v>
      </c>
      <c r="CC62" s="93" t="e">
        <v>#VALUE!</v>
      </c>
      <c r="CD62" s="93" t="e">
        <v>#VALUE!</v>
      </c>
      <c r="CE62" s="93" t="e">
        <v>#VALUE!</v>
      </c>
      <c r="CF62" s="93" t="e">
        <v>#VALUE!</v>
      </c>
      <c r="CG62" s="93" t="e">
        <v>#VALUE!</v>
      </c>
      <c r="CH62" s="93" t="e">
        <v>#VALUE!</v>
      </c>
      <c r="CI62" s="93" t="e">
        <v>#VALUE!</v>
      </c>
      <c r="CJ62" s="93" t="e">
        <v>#VALUE!</v>
      </c>
      <c r="CK62" s="93" t="e">
        <v>#VALUE!</v>
      </c>
      <c r="CL62" s="93" t="e">
        <v>#VALUE!</v>
      </c>
      <c r="CR62" s="31"/>
      <c r="CS62" s="92" t="s">
        <v>5</v>
      </c>
      <c r="CT62" s="93" t="e">
        <v>#VALUE!</v>
      </c>
      <c r="CU62" s="93" t="e">
        <v>#VALUE!</v>
      </c>
      <c r="CV62" s="93" t="e">
        <v>#VALUE!</v>
      </c>
      <c r="CW62" s="93" t="e">
        <v>#VALUE!</v>
      </c>
      <c r="CX62" s="93" t="e">
        <v>#VALUE!</v>
      </c>
      <c r="CY62" s="93" t="e">
        <v>#VALUE!</v>
      </c>
      <c r="CZ62" s="93" t="e">
        <v>#VALUE!</v>
      </c>
      <c r="DA62" s="93" t="e">
        <v>#VALUE!</v>
      </c>
      <c r="DB62" s="93" t="e">
        <v>#VALUE!</v>
      </c>
      <c r="DC62" s="93" t="e">
        <v>#VALUE!</v>
      </c>
      <c r="DD62" s="93" t="e">
        <v>#VALUE!</v>
      </c>
      <c r="DE62" s="93" t="e">
        <v>#VALUE!</v>
      </c>
    </row>
    <row r="63" spans="1:109">
      <c r="T63" s="31"/>
      <c r="AM63" s="31"/>
      <c r="BF63" s="31"/>
      <c r="BY63" s="31"/>
      <c r="CR63" s="31"/>
    </row>
    <row r="64" spans="1:109">
      <c r="T64" s="31"/>
      <c r="AM64" s="31"/>
      <c r="BF64" s="31"/>
      <c r="BY64" s="31"/>
      <c r="CR64" s="31"/>
    </row>
    <row r="65" spans="1:109">
      <c r="A65" s="87" t="s">
        <v>21</v>
      </c>
      <c r="B65" s="6"/>
      <c r="C65" s="6">
        <v>1</v>
      </c>
      <c r="D65" s="6">
        <v>2</v>
      </c>
      <c r="E65" s="6">
        <v>3</v>
      </c>
      <c r="F65" s="6">
        <v>4</v>
      </c>
      <c r="G65" s="6">
        <v>5</v>
      </c>
      <c r="H65" s="6">
        <v>6</v>
      </c>
      <c r="I65" s="6">
        <v>7</v>
      </c>
      <c r="J65" s="6">
        <v>8</v>
      </c>
      <c r="K65" s="6">
        <v>9</v>
      </c>
      <c r="L65" s="6">
        <v>10</v>
      </c>
      <c r="M65" s="6">
        <v>11</v>
      </c>
      <c r="N65" s="6">
        <v>12</v>
      </c>
      <c r="T65" s="87" t="s">
        <v>21</v>
      </c>
      <c r="U65" s="6"/>
      <c r="V65" s="6">
        <v>1</v>
      </c>
      <c r="W65" s="6">
        <v>2</v>
      </c>
      <c r="X65" s="6">
        <v>3</v>
      </c>
      <c r="Y65" s="6">
        <v>4</v>
      </c>
      <c r="Z65" s="6">
        <v>5</v>
      </c>
      <c r="AA65" s="6">
        <v>6</v>
      </c>
      <c r="AB65" s="6">
        <v>7</v>
      </c>
      <c r="AC65" s="6">
        <v>8</v>
      </c>
      <c r="AD65" s="6">
        <v>9</v>
      </c>
      <c r="AE65" s="6">
        <v>10</v>
      </c>
      <c r="AF65" s="6">
        <v>11</v>
      </c>
      <c r="AG65" s="6">
        <v>12</v>
      </c>
      <c r="AM65" s="87" t="s">
        <v>21</v>
      </c>
      <c r="AN65" s="6"/>
      <c r="AO65" s="6">
        <v>1</v>
      </c>
      <c r="AP65" s="6">
        <v>2</v>
      </c>
      <c r="AQ65" s="6">
        <v>3</v>
      </c>
      <c r="AR65" s="6">
        <v>4</v>
      </c>
      <c r="AS65" s="6">
        <v>5</v>
      </c>
      <c r="AT65" s="6">
        <v>6</v>
      </c>
      <c r="AU65" s="6">
        <v>7</v>
      </c>
      <c r="AV65" s="6">
        <v>8</v>
      </c>
      <c r="AW65" s="6">
        <v>9</v>
      </c>
      <c r="AX65" s="6">
        <v>10</v>
      </c>
      <c r="AY65" s="6">
        <v>11</v>
      </c>
      <c r="AZ65" s="6">
        <v>12</v>
      </c>
      <c r="BF65" s="87" t="s">
        <v>21</v>
      </c>
      <c r="BG65" s="6"/>
      <c r="BH65" s="6">
        <v>1</v>
      </c>
      <c r="BI65" s="6">
        <v>2</v>
      </c>
      <c r="BJ65" s="6">
        <v>3</v>
      </c>
      <c r="BK65" s="6">
        <v>4</v>
      </c>
      <c r="BL65" s="6">
        <v>5</v>
      </c>
      <c r="BM65" s="6">
        <v>6</v>
      </c>
      <c r="BN65" s="6">
        <v>7</v>
      </c>
      <c r="BO65" s="6">
        <v>8</v>
      </c>
      <c r="BP65" s="6">
        <v>9</v>
      </c>
      <c r="BQ65" s="6">
        <v>10</v>
      </c>
      <c r="BR65" s="6">
        <v>11</v>
      </c>
      <c r="BS65" s="6">
        <v>12</v>
      </c>
      <c r="BY65" s="87" t="s">
        <v>21</v>
      </c>
      <c r="BZ65" s="6"/>
      <c r="CA65" s="6">
        <v>1</v>
      </c>
      <c r="CB65" s="6">
        <v>2</v>
      </c>
      <c r="CC65" s="6">
        <v>3</v>
      </c>
      <c r="CD65" s="6">
        <v>4</v>
      </c>
      <c r="CE65" s="6">
        <v>5</v>
      </c>
      <c r="CF65" s="6">
        <v>6</v>
      </c>
      <c r="CG65" s="6">
        <v>7</v>
      </c>
      <c r="CH65" s="6">
        <v>8</v>
      </c>
      <c r="CI65" s="6">
        <v>9</v>
      </c>
      <c r="CJ65" s="6">
        <v>10</v>
      </c>
      <c r="CK65" s="6">
        <v>11</v>
      </c>
      <c r="CL65" s="6">
        <v>12</v>
      </c>
      <c r="CR65" s="87" t="s">
        <v>21</v>
      </c>
      <c r="CS65" s="6"/>
      <c r="CT65" s="6">
        <v>1</v>
      </c>
      <c r="CU65" s="6">
        <v>2</v>
      </c>
      <c r="CV65" s="6">
        <v>3</v>
      </c>
      <c r="CW65" s="6">
        <v>4</v>
      </c>
      <c r="CX65" s="6">
        <v>5</v>
      </c>
      <c r="CY65" s="6">
        <v>6</v>
      </c>
      <c r="CZ65" s="6">
        <v>7</v>
      </c>
      <c r="DA65" s="6">
        <v>8</v>
      </c>
      <c r="DB65" s="6">
        <v>9</v>
      </c>
      <c r="DC65" s="6">
        <v>10</v>
      </c>
      <c r="DD65" s="6">
        <v>11</v>
      </c>
      <c r="DE65" s="6">
        <v>12</v>
      </c>
    </row>
    <row r="66" spans="1:109">
      <c r="B66" s="89" t="s">
        <v>0</v>
      </c>
      <c r="C66" s="90">
        <f>DataInput!B17</f>
        <v>0</v>
      </c>
      <c r="D66" s="90">
        <f>DataInput!C17</f>
        <v>0</v>
      </c>
      <c r="E66" s="90">
        <f>DataInput!D17</f>
        <v>0</v>
      </c>
      <c r="F66" s="90">
        <f>DataInput!E17</f>
        <v>0</v>
      </c>
      <c r="G66" s="90">
        <f>DataInput!F17</f>
        <v>0</v>
      </c>
      <c r="H66" s="90">
        <f>DataInput!G17</f>
        <v>0</v>
      </c>
      <c r="I66" s="90">
        <f>DataInput!H17</f>
        <v>0</v>
      </c>
      <c r="J66" s="90">
        <f>DataInput!I17</f>
        <v>0</v>
      </c>
      <c r="K66" s="90">
        <f>DataInput!J17</f>
        <v>0</v>
      </c>
      <c r="L66" s="90">
        <f>DataInput!K17</f>
        <v>0</v>
      </c>
      <c r="M66" s="90">
        <f>DataInput!L17</f>
        <v>0</v>
      </c>
      <c r="N66" s="90">
        <f>DataInput!M17</f>
        <v>0</v>
      </c>
      <c r="T66" s="31"/>
      <c r="U66" s="89" t="s">
        <v>0</v>
      </c>
      <c r="V66" s="90">
        <f>DataInput!U17</f>
        <v>0</v>
      </c>
      <c r="W66" s="90">
        <f>DataInput!V17</f>
        <v>0</v>
      </c>
      <c r="X66" s="90">
        <f>DataInput!W17</f>
        <v>0</v>
      </c>
      <c r="Y66" s="90">
        <f>DataInput!X17</f>
        <v>0</v>
      </c>
      <c r="Z66" s="90">
        <f>DataInput!Y17</f>
        <v>0</v>
      </c>
      <c r="AA66" s="90">
        <f>DataInput!Z17</f>
        <v>0</v>
      </c>
      <c r="AB66" s="90">
        <f>DataInput!AA17</f>
        <v>0</v>
      </c>
      <c r="AC66" s="90">
        <f>DataInput!AB17</f>
        <v>0</v>
      </c>
      <c r="AD66" s="90">
        <f>DataInput!AC17</f>
        <v>0</v>
      </c>
      <c r="AE66" s="90">
        <f>DataInput!AD17</f>
        <v>0</v>
      </c>
      <c r="AF66" s="90">
        <f>DataInput!AE17</f>
        <v>0</v>
      </c>
      <c r="AG66" s="90">
        <f>DataInput!AF17</f>
        <v>0</v>
      </c>
      <c r="AM66" s="31"/>
      <c r="AN66" s="89" t="s">
        <v>0</v>
      </c>
      <c r="AO66" s="90">
        <f>DataInput!AN17</f>
        <v>0</v>
      </c>
      <c r="AP66" s="90">
        <f>DataInput!AO17</f>
        <v>0</v>
      </c>
      <c r="AQ66" s="90">
        <f>DataInput!AP17</f>
        <v>0</v>
      </c>
      <c r="AR66" s="90">
        <f>DataInput!AQ17</f>
        <v>0</v>
      </c>
      <c r="AS66" s="90">
        <f>DataInput!AR17</f>
        <v>0</v>
      </c>
      <c r="AT66" s="90">
        <f>DataInput!AS17</f>
        <v>0</v>
      </c>
      <c r="AU66" s="90">
        <f>DataInput!AT17</f>
        <v>0</v>
      </c>
      <c r="AV66" s="90">
        <f>DataInput!AU17</f>
        <v>0</v>
      </c>
      <c r="AW66" s="90">
        <f>DataInput!AV17</f>
        <v>0</v>
      </c>
      <c r="AX66" s="90">
        <f>DataInput!AW17</f>
        <v>0</v>
      </c>
      <c r="AY66" s="90">
        <f>DataInput!AX17</f>
        <v>0</v>
      </c>
      <c r="AZ66" s="90">
        <f>DataInput!AY17</f>
        <v>0</v>
      </c>
      <c r="BF66" s="31"/>
      <c r="BG66" s="89" t="s">
        <v>0</v>
      </c>
      <c r="BH66" s="90">
        <f>DataInput!BG17</f>
        <v>0</v>
      </c>
      <c r="BI66" s="90">
        <f>DataInput!BH17</f>
        <v>0</v>
      </c>
      <c r="BJ66" s="90">
        <f>DataInput!BI17</f>
        <v>0</v>
      </c>
      <c r="BK66" s="90">
        <f>DataInput!BJ17</f>
        <v>0</v>
      </c>
      <c r="BL66" s="90">
        <f>DataInput!BK17</f>
        <v>0</v>
      </c>
      <c r="BM66" s="90">
        <f>DataInput!BL17</f>
        <v>0</v>
      </c>
      <c r="BN66" s="90">
        <f>DataInput!BM17</f>
        <v>0</v>
      </c>
      <c r="BO66" s="90">
        <f>DataInput!BN17</f>
        <v>0</v>
      </c>
      <c r="BP66" s="90">
        <f>DataInput!BO17</f>
        <v>0</v>
      </c>
      <c r="BQ66" s="90">
        <f>DataInput!BP17</f>
        <v>0</v>
      </c>
      <c r="BR66" s="90">
        <f>DataInput!BQ17</f>
        <v>0</v>
      </c>
      <c r="BS66" s="90">
        <f>DataInput!BR17</f>
        <v>0</v>
      </c>
      <c r="BY66" s="31"/>
      <c r="BZ66" s="89" t="s">
        <v>0</v>
      </c>
      <c r="CA66" s="90">
        <f>DataInput!BZ17</f>
        <v>0</v>
      </c>
      <c r="CB66" s="90">
        <f>DataInput!CA17</f>
        <v>0</v>
      </c>
      <c r="CC66" s="90">
        <f>DataInput!CB17</f>
        <v>0</v>
      </c>
      <c r="CD66" s="90">
        <f>DataInput!CC17</f>
        <v>0</v>
      </c>
      <c r="CE66" s="90">
        <f>DataInput!CD17</f>
        <v>0</v>
      </c>
      <c r="CF66" s="90">
        <f>DataInput!CE17</f>
        <v>0</v>
      </c>
      <c r="CG66" s="90">
        <f>DataInput!CF17</f>
        <v>0</v>
      </c>
      <c r="CH66" s="90">
        <f>DataInput!CG17</f>
        <v>0</v>
      </c>
      <c r="CI66" s="90">
        <f>DataInput!CH17</f>
        <v>0</v>
      </c>
      <c r="CJ66" s="90">
        <f>DataInput!CI17</f>
        <v>0</v>
      </c>
      <c r="CK66" s="90">
        <f>DataInput!CJ17</f>
        <v>0</v>
      </c>
      <c r="CL66" s="90">
        <f>DataInput!CK17</f>
        <v>0</v>
      </c>
      <c r="CR66" s="31"/>
      <c r="CS66" s="89" t="s">
        <v>0</v>
      </c>
      <c r="CT66" s="90">
        <f>DataInput!CS17</f>
        <v>0</v>
      </c>
      <c r="CU66" s="90">
        <f>DataInput!CT17</f>
        <v>0</v>
      </c>
      <c r="CV66" s="90">
        <f>DataInput!CU17</f>
        <v>0</v>
      </c>
      <c r="CW66" s="90">
        <f>DataInput!CV17</f>
        <v>0</v>
      </c>
      <c r="CX66" s="90">
        <f>DataInput!CW17</f>
        <v>0</v>
      </c>
      <c r="CY66" s="90">
        <f>DataInput!CX17</f>
        <v>0</v>
      </c>
      <c r="CZ66" s="90">
        <f>DataInput!CY17</f>
        <v>0</v>
      </c>
      <c r="DA66" s="90">
        <f>DataInput!CZ17</f>
        <v>0</v>
      </c>
      <c r="DB66" s="90">
        <f>DataInput!DA17</f>
        <v>0</v>
      </c>
      <c r="DC66" s="90">
        <f>DataInput!DB17</f>
        <v>0</v>
      </c>
      <c r="DD66" s="90">
        <f>DataInput!DC17</f>
        <v>0</v>
      </c>
      <c r="DE66" s="90">
        <f>DataInput!DD17</f>
        <v>0</v>
      </c>
    </row>
    <row r="67" spans="1:109">
      <c r="B67" s="36" t="s">
        <v>1</v>
      </c>
      <c r="C67" s="84">
        <f>DataInput!B27</f>
        <v>0</v>
      </c>
      <c r="D67" s="84">
        <f>DataInput!C27</f>
        <v>0</v>
      </c>
      <c r="E67" s="84">
        <f>DataInput!D27</f>
        <v>0</v>
      </c>
      <c r="F67" s="84">
        <f>DataInput!E27</f>
        <v>0</v>
      </c>
      <c r="G67" s="84">
        <f>DataInput!F27</f>
        <v>0</v>
      </c>
      <c r="H67" s="84">
        <f>DataInput!G27</f>
        <v>0</v>
      </c>
      <c r="I67" s="84">
        <f>DataInput!H27</f>
        <v>0</v>
      </c>
      <c r="J67" s="84">
        <f>DataInput!I27</f>
        <v>0</v>
      </c>
      <c r="K67" s="84">
        <f>DataInput!J27</f>
        <v>0</v>
      </c>
      <c r="L67" s="84">
        <f>DataInput!K27</f>
        <v>0</v>
      </c>
      <c r="M67" s="84">
        <f>DataInput!L27</f>
        <v>0</v>
      </c>
      <c r="N67" s="84">
        <f>DataInput!M27</f>
        <v>0</v>
      </c>
      <c r="T67" s="31"/>
      <c r="U67" s="216" t="s">
        <v>1</v>
      </c>
      <c r="V67" s="84">
        <f>DataInput!U27</f>
        <v>0</v>
      </c>
      <c r="W67" s="84">
        <f>DataInput!V27</f>
        <v>0</v>
      </c>
      <c r="X67" s="84">
        <f>DataInput!W27</f>
        <v>0</v>
      </c>
      <c r="Y67" s="84">
        <f>DataInput!X27</f>
        <v>0</v>
      </c>
      <c r="Z67" s="84">
        <f>DataInput!Y27</f>
        <v>0</v>
      </c>
      <c r="AA67" s="84">
        <f>DataInput!Z27</f>
        <v>0</v>
      </c>
      <c r="AB67" s="84">
        <f>DataInput!AA27</f>
        <v>0</v>
      </c>
      <c r="AC67" s="84">
        <f>DataInput!AB27</f>
        <v>0</v>
      </c>
      <c r="AD67" s="84">
        <f>DataInput!AC27</f>
        <v>0</v>
      </c>
      <c r="AE67" s="84">
        <f>DataInput!AD27</f>
        <v>0</v>
      </c>
      <c r="AF67" s="84">
        <f>DataInput!AE27</f>
        <v>0</v>
      </c>
      <c r="AG67" s="84">
        <f>DataInput!AF27</f>
        <v>0</v>
      </c>
      <c r="AM67" s="31"/>
      <c r="AN67" s="216" t="s">
        <v>1</v>
      </c>
      <c r="AO67" s="84">
        <f>DataInput!AN27</f>
        <v>0</v>
      </c>
      <c r="AP67" s="84">
        <f>DataInput!AO27</f>
        <v>0</v>
      </c>
      <c r="AQ67" s="84">
        <f>DataInput!AP27</f>
        <v>0</v>
      </c>
      <c r="AR67" s="84">
        <f>DataInput!AQ27</f>
        <v>0</v>
      </c>
      <c r="AS67" s="84">
        <f>DataInput!AR27</f>
        <v>0</v>
      </c>
      <c r="AT67" s="84">
        <f>DataInput!AS27</f>
        <v>0</v>
      </c>
      <c r="AU67" s="84">
        <f>DataInput!AT27</f>
        <v>0</v>
      </c>
      <c r="AV67" s="84">
        <f>DataInput!AU27</f>
        <v>0</v>
      </c>
      <c r="AW67" s="84">
        <f>DataInput!AV27</f>
        <v>0</v>
      </c>
      <c r="AX67" s="84">
        <f>DataInput!AW27</f>
        <v>0</v>
      </c>
      <c r="AY67" s="84">
        <f>DataInput!AX27</f>
        <v>0</v>
      </c>
      <c r="AZ67" s="84">
        <f>DataInput!AY27</f>
        <v>0</v>
      </c>
      <c r="BF67" s="31"/>
      <c r="BG67" s="216" t="s">
        <v>1</v>
      </c>
      <c r="BH67" s="84">
        <f>DataInput!BG27</f>
        <v>0</v>
      </c>
      <c r="BI67" s="84">
        <f>DataInput!BH27</f>
        <v>0</v>
      </c>
      <c r="BJ67" s="84">
        <f>DataInput!BI27</f>
        <v>0</v>
      </c>
      <c r="BK67" s="84">
        <f>DataInput!BJ27</f>
        <v>0</v>
      </c>
      <c r="BL67" s="84">
        <f>DataInput!BK27</f>
        <v>0</v>
      </c>
      <c r="BM67" s="84">
        <f>DataInput!BL27</f>
        <v>0</v>
      </c>
      <c r="BN67" s="84">
        <f>DataInput!BM27</f>
        <v>0</v>
      </c>
      <c r="BO67" s="84">
        <f>DataInput!BN27</f>
        <v>0</v>
      </c>
      <c r="BP67" s="84">
        <f>DataInput!BO27</f>
        <v>0</v>
      </c>
      <c r="BQ67" s="84">
        <f>DataInput!BP27</f>
        <v>0</v>
      </c>
      <c r="BR67" s="84">
        <f>DataInput!BQ27</f>
        <v>0</v>
      </c>
      <c r="BS67" s="84">
        <f>DataInput!BR27</f>
        <v>0</v>
      </c>
      <c r="BY67" s="31"/>
      <c r="BZ67" s="216" t="s">
        <v>1</v>
      </c>
      <c r="CA67" s="84">
        <f>DataInput!BZ27</f>
        <v>0</v>
      </c>
      <c r="CB67" s="84">
        <f>DataInput!CA27</f>
        <v>0</v>
      </c>
      <c r="CC67" s="84">
        <f>DataInput!CB27</f>
        <v>0</v>
      </c>
      <c r="CD67" s="84">
        <f>DataInput!CC27</f>
        <v>0</v>
      </c>
      <c r="CE67" s="84">
        <f>DataInput!CD27</f>
        <v>0</v>
      </c>
      <c r="CF67" s="84">
        <f>DataInput!CE27</f>
        <v>0</v>
      </c>
      <c r="CG67" s="84">
        <f>DataInput!CF27</f>
        <v>0</v>
      </c>
      <c r="CH67" s="84">
        <f>DataInput!CG27</f>
        <v>0</v>
      </c>
      <c r="CI67" s="84">
        <f>DataInput!CH27</f>
        <v>0</v>
      </c>
      <c r="CJ67" s="84">
        <f>DataInput!CI27</f>
        <v>0</v>
      </c>
      <c r="CK67" s="84">
        <f>DataInput!CJ27</f>
        <v>0</v>
      </c>
      <c r="CL67" s="84">
        <f>DataInput!CK27</f>
        <v>0</v>
      </c>
      <c r="CR67" s="31"/>
      <c r="CS67" s="216" t="s">
        <v>1</v>
      </c>
      <c r="CT67" s="84">
        <f>DataInput!CS27</f>
        <v>0</v>
      </c>
      <c r="CU67" s="84">
        <f>DataInput!CT27</f>
        <v>0</v>
      </c>
      <c r="CV67" s="84">
        <f>DataInput!CU27</f>
        <v>0</v>
      </c>
      <c r="CW67" s="84">
        <f>DataInput!CV27</f>
        <v>0</v>
      </c>
      <c r="CX67" s="84">
        <f>DataInput!CW27</f>
        <v>0</v>
      </c>
      <c r="CY67" s="84">
        <f>DataInput!CX27</f>
        <v>0</v>
      </c>
      <c r="CZ67" s="84">
        <f>DataInput!CY27</f>
        <v>0</v>
      </c>
      <c r="DA67" s="84">
        <f>DataInput!CZ27</f>
        <v>0</v>
      </c>
      <c r="DB67" s="84">
        <f>DataInput!DA27</f>
        <v>0</v>
      </c>
      <c r="DC67" s="84">
        <f>DataInput!DB27</f>
        <v>0</v>
      </c>
      <c r="DD67" s="84">
        <f>DataInput!DC27</f>
        <v>0</v>
      </c>
      <c r="DE67" s="84">
        <f>DataInput!DD27</f>
        <v>0</v>
      </c>
    </row>
    <row r="68" spans="1:109">
      <c r="B68" s="36" t="s">
        <v>2</v>
      </c>
      <c r="C68" s="85">
        <f>DataInput!B37</f>
        <v>0</v>
      </c>
      <c r="D68" s="85">
        <f>DataInput!C37</f>
        <v>0</v>
      </c>
      <c r="E68" s="85">
        <f>DataInput!D37</f>
        <v>0</v>
      </c>
      <c r="F68" s="85">
        <f>DataInput!E37</f>
        <v>0</v>
      </c>
      <c r="G68" s="85">
        <f>DataInput!F37</f>
        <v>0</v>
      </c>
      <c r="H68" s="85">
        <f>DataInput!G37</f>
        <v>0</v>
      </c>
      <c r="I68" s="85">
        <f>DataInput!H37</f>
        <v>0</v>
      </c>
      <c r="J68" s="85">
        <f>DataInput!I37</f>
        <v>0</v>
      </c>
      <c r="K68" s="85">
        <f>DataInput!J37</f>
        <v>0</v>
      </c>
      <c r="L68" s="85">
        <f>DataInput!K37</f>
        <v>0</v>
      </c>
      <c r="M68" s="85">
        <f>DataInput!L37</f>
        <v>0</v>
      </c>
      <c r="N68" s="85">
        <f>DataInput!M37</f>
        <v>0</v>
      </c>
      <c r="T68" s="31"/>
      <c r="U68" s="216" t="s">
        <v>2</v>
      </c>
      <c r="V68" s="85">
        <f>DataInput!U37</f>
        <v>0</v>
      </c>
      <c r="W68" s="85">
        <f>DataInput!V37</f>
        <v>0</v>
      </c>
      <c r="X68" s="85">
        <f>DataInput!W37</f>
        <v>0</v>
      </c>
      <c r="Y68" s="85">
        <f>DataInput!X37</f>
        <v>0</v>
      </c>
      <c r="Z68" s="85">
        <f>DataInput!Y37</f>
        <v>0</v>
      </c>
      <c r="AA68" s="85">
        <f>DataInput!Z37</f>
        <v>0</v>
      </c>
      <c r="AB68" s="85">
        <f>DataInput!AA37</f>
        <v>0</v>
      </c>
      <c r="AC68" s="85">
        <f>DataInput!AB37</f>
        <v>0</v>
      </c>
      <c r="AD68" s="85">
        <f>DataInput!AC37</f>
        <v>0</v>
      </c>
      <c r="AE68" s="85">
        <f>DataInput!AD37</f>
        <v>0</v>
      </c>
      <c r="AF68" s="85">
        <f>DataInput!AE37</f>
        <v>0</v>
      </c>
      <c r="AG68" s="85">
        <f>DataInput!AF37</f>
        <v>0</v>
      </c>
      <c r="AM68" s="31"/>
      <c r="AN68" s="216" t="s">
        <v>2</v>
      </c>
      <c r="AO68" s="85">
        <f>DataInput!AN37</f>
        <v>0</v>
      </c>
      <c r="AP68" s="85">
        <f>DataInput!AO37</f>
        <v>0</v>
      </c>
      <c r="AQ68" s="85">
        <f>DataInput!AP37</f>
        <v>0</v>
      </c>
      <c r="AR68" s="85">
        <f>DataInput!AQ37</f>
        <v>0</v>
      </c>
      <c r="AS68" s="85">
        <f>DataInput!AR37</f>
        <v>0</v>
      </c>
      <c r="AT68" s="85">
        <f>DataInput!AS37</f>
        <v>0</v>
      </c>
      <c r="AU68" s="85">
        <f>DataInput!AT37</f>
        <v>0</v>
      </c>
      <c r="AV68" s="85">
        <f>DataInput!AU37</f>
        <v>0</v>
      </c>
      <c r="AW68" s="85">
        <f>DataInput!AV37</f>
        <v>0</v>
      </c>
      <c r="AX68" s="85">
        <f>DataInput!AW37</f>
        <v>0</v>
      </c>
      <c r="AY68" s="85">
        <f>DataInput!AX37</f>
        <v>0</v>
      </c>
      <c r="AZ68" s="85">
        <f>DataInput!AY37</f>
        <v>0</v>
      </c>
      <c r="BF68" s="31"/>
      <c r="BG68" s="216" t="s">
        <v>2</v>
      </c>
      <c r="BH68" s="85">
        <f>DataInput!BG37</f>
        <v>0</v>
      </c>
      <c r="BI68" s="85">
        <f>DataInput!BH37</f>
        <v>0</v>
      </c>
      <c r="BJ68" s="85">
        <f>DataInput!BI37</f>
        <v>0</v>
      </c>
      <c r="BK68" s="85">
        <f>DataInput!BJ37</f>
        <v>0</v>
      </c>
      <c r="BL68" s="85">
        <f>DataInput!BK37</f>
        <v>0</v>
      </c>
      <c r="BM68" s="85">
        <f>DataInput!BL37</f>
        <v>0</v>
      </c>
      <c r="BN68" s="85">
        <f>DataInput!BM37</f>
        <v>0</v>
      </c>
      <c r="BO68" s="85">
        <f>DataInput!BN37</f>
        <v>0</v>
      </c>
      <c r="BP68" s="85">
        <f>DataInput!BO37</f>
        <v>0</v>
      </c>
      <c r="BQ68" s="85">
        <f>DataInput!BP37</f>
        <v>0</v>
      </c>
      <c r="BR68" s="85">
        <f>DataInput!BQ37</f>
        <v>0</v>
      </c>
      <c r="BS68" s="85">
        <f>DataInput!BR37</f>
        <v>0</v>
      </c>
      <c r="BY68" s="31"/>
      <c r="BZ68" s="216" t="s">
        <v>2</v>
      </c>
      <c r="CA68" s="85">
        <f>DataInput!BZ37</f>
        <v>0</v>
      </c>
      <c r="CB68" s="85">
        <f>DataInput!CA37</f>
        <v>0</v>
      </c>
      <c r="CC68" s="85">
        <f>DataInput!CB37</f>
        <v>0</v>
      </c>
      <c r="CD68" s="85">
        <f>DataInput!CC37</f>
        <v>0</v>
      </c>
      <c r="CE68" s="85">
        <f>DataInput!CD37</f>
        <v>0</v>
      </c>
      <c r="CF68" s="85">
        <f>DataInput!CE37</f>
        <v>0</v>
      </c>
      <c r="CG68" s="85">
        <f>DataInput!CF37</f>
        <v>0</v>
      </c>
      <c r="CH68" s="85">
        <f>DataInput!CG37</f>
        <v>0</v>
      </c>
      <c r="CI68" s="85">
        <f>DataInput!CH37</f>
        <v>0</v>
      </c>
      <c r="CJ68" s="85">
        <f>DataInput!CI37</f>
        <v>0</v>
      </c>
      <c r="CK68" s="85">
        <f>DataInput!CJ37</f>
        <v>0</v>
      </c>
      <c r="CL68" s="85">
        <f>DataInput!CK37</f>
        <v>0</v>
      </c>
      <c r="CR68" s="31"/>
      <c r="CS68" s="216" t="s">
        <v>2</v>
      </c>
      <c r="CT68" s="85">
        <f>DataInput!CS37</f>
        <v>0</v>
      </c>
      <c r="CU68" s="85">
        <f>DataInput!CT37</f>
        <v>0</v>
      </c>
      <c r="CV68" s="85">
        <f>DataInput!CU37</f>
        <v>0</v>
      </c>
      <c r="CW68" s="85">
        <f>DataInput!CV37</f>
        <v>0</v>
      </c>
      <c r="CX68" s="85">
        <f>DataInput!CW37</f>
        <v>0</v>
      </c>
      <c r="CY68" s="85">
        <f>DataInput!CX37</f>
        <v>0</v>
      </c>
      <c r="CZ68" s="85">
        <f>DataInput!CY37</f>
        <v>0</v>
      </c>
      <c r="DA68" s="85">
        <f>DataInput!CZ37</f>
        <v>0</v>
      </c>
      <c r="DB68" s="85">
        <f>DataInput!DA37</f>
        <v>0</v>
      </c>
      <c r="DC68" s="85">
        <f>DataInput!DB37</f>
        <v>0</v>
      </c>
      <c r="DD68" s="85">
        <f>DataInput!DC37</f>
        <v>0</v>
      </c>
      <c r="DE68" s="85">
        <f>DataInput!DD37</f>
        <v>0</v>
      </c>
    </row>
    <row r="69" spans="1:109">
      <c r="B69" s="89" t="s">
        <v>3</v>
      </c>
      <c r="C69" s="90" t="e">
        <f t="array" ref="C69:C71">MMULT(DataInput!$G$5:$I$7,C66:C68)</f>
        <v>#VALUE!</v>
      </c>
      <c r="D69" s="90" t="e">
        <f t="array" ref="D69:D71">MMULT(DataInput!$G$5:$I$7,D66:D68)</f>
        <v>#VALUE!</v>
      </c>
      <c r="E69" s="90" t="e">
        <f t="array" ref="E69:E71">MMULT(DataInput!$G$5:$I$7,E66:E68)</f>
        <v>#VALUE!</v>
      </c>
      <c r="F69" s="90" t="e">
        <f t="array" ref="F69:F71">MMULT(DataInput!$G$5:$I$7,F66:F68)</f>
        <v>#VALUE!</v>
      </c>
      <c r="G69" s="90" t="e">
        <f t="array" ref="G69:G71">MMULT(DataInput!$G$5:$I$7,G66:G68)</f>
        <v>#VALUE!</v>
      </c>
      <c r="H69" s="90" t="e">
        <f t="array" ref="H69:H71">MMULT(DataInput!$G$5:$I$7,H66:H68)</f>
        <v>#VALUE!</v>
      </c>
      <c r="I69" s="90" t="e">
        <f t="array" ref="I69:I71">MMULT(DataInput!$G$5:$I$7,I66:I68)</f>
        <v>#VALUE!</v>
      </c>
      <c r="J69" s="90" t="e">
        <f t="array" ref="J69:J71">MMULT(DataInput!$G$5:$I$7,J66:J68)</f>
        <v>#VALUE!</v>
      </c>
      <c r="K69" s="90" t="e">
        <f t="array" ref="K69:K71">MMULT(DataInput!$G$5:$I$7,K66:K68)</f>
        <v>#VALUE!</v>
      </c>
      <c r="L69" s="90" t="e">
        <f t="array" ref="L69:L71">MMULT(DataInput!$G$5:$I$7,L66:L68)</f>
        <v>#VALUE!</v>
      </c>
      <c r="M69" s="90" t="e">
        <f t="array" ref="M69:M71">MMULT(DataInput!$G$5:$I$7,M66:M68)</f>
        <v>#VALUE!</v>
      </c>
      <c r="N69" s="90" t="e">
        <f t="array" ref="N69:N71">MMULT(DataInput!$G$5:$I$7,N66:N68)</f>
        <v>#VALUE!</v>
      </c>
      <c r="T69" s="31"/>
      <c r="U69" s="89" t="s">
        <v>3</v>
      </c>
      <c r="V69" s="90" t="e">
        <f t="array" ref="V69:V71">MMULT(DataInput!$Z$5:$AB$7,V66:V68)</f>
        <v>#VALUE!</v>
      </c>
      <c r="W69" s="90" t="e">
        <f t="array" ref="W69:W71">MMULT(DataInput!$Z$5:$AB$7,W66:W68)</f>
        <v>#VALUE!</v>
      </c>
      <c r="X69" s="90" t="e">
        <f t="array" ref="X69:X71">MMULT(DataInput!$Z$5:$AB$7,X66:X68)</f>
        <v>#VALUE!</v>
      </c>
      <c r="Y69" s="90" t="e">
        <f t="array" ref="Y69:Y71">MMULT(DataInput!$Z$5:$AB$7,Y66:Y68)</f>
        <v>#VALUE!</v>
      </c>
      <c r="Z69" s="90" t="e">
        <f t="array" ref="Z69:Z71">MMULT(DataInput!$Z$5:$AB$7,Z66:Z68)</f>
        <v>#VALUE!</v>
      </c>
      <c r="AA69" s="90" t="e">
        <f t="array" ref="AA69:AA71">MMULT(DataInput!$Z$5:$AB$7,AA66:AA68)</f>
        <v>#VALUE!</v>
      </c>
      <c r="AB69" s="90" t="e">
        <f t="array" ref="AB69:AB71">MMULT(DataInput!$Z$5:$AB$7,AB66:AB68)</f>
        <v>#VALUE!</v>
      </c>
      <c r="AC69" s="90" t="e">
        <f t="array" ref="AC69:AC71">MMULT(DataInput!$Z$5:$AB$7,AC66:AC68)</f>
        <v>#VALUE!</v>
      </c>
      <c r="AD69" s="90" t="e">
        <f t="array" ref="AD69:AD71">MMULT(DataInput!$Z$5:$AB$7,AD66:AD68)</f>
        <v>#VALUE!</v>
      </c>
      <c r="AE69" s="90" t="e">
        <f t="array" ref="AE69:AE71">MMULT(DataInput!$Z$5:$AB$7,AE66:AE68)</f>
        <v>#VALUE!</v>
      </c>
      <c r="AF69" s="90" t="e">
        <f t="array" ref="AF69:AF71">MMULT(DataInput!$Z$5:$AB$7,AF66:AF68)</f>
        <v>#VALUE!</v>
      </c>
      <c r="AG69" s="90" t="e">
        <f t="array" ref="AG69:AG71">MMULT(DataInput!$Z$5:$AB$7,AG66:AG68)</f>
        <v>#VALUE!</v>
      </c>
      <c r="AM69" s="31"/>
      <c r="AN69" s="89" t="s">
        <v>3</v>
      </c>
      <c r="AO69" s="90" t="e">
        <f t="array" ref="AO69:AO71">MMULT(DataInput!$AS$5:$AU$7,AO66:AO68)</f>
        <v>#VALUE!</v>
      </c>
      <c r="AP69" s="90" t="e">
        <f t="array" ref="AP69:AP71">MMULT(DataInput!$AS$5:$AU$7,AP66:AP68)</f>
        <v>#VALUE!</v>
      </c>
      <c r="AQ69" s="90" t="e">
        <f t="array" ref="AQ69:AQ71">MMULT(DataInput!$AS$5:$AU$7,AQ66:AQ68)</f>
        <v>#VALUE!</v>
      </c>
      <c r="AR69" s="90" t="e">
        <f t="array" ref="AR69:AR71">MMULT(DataInput!$AS$5:$AU$7,AR66:AR68)</f>
        <v>#VALUE!</v>
      </c>
      <c r="AS69" s="90" t="e">
        <f t="array" ref="AS69:AS71">MMULT(DataInput!$AS$5:$AU$7,AS66:AS68)</f>
        <v>#VALUE!</v>
      </c>
      <c r="AT69" s="90" t="e">
        <f t="array" ref="AT69:AT71">MMULT(DataInput!$AS$5:$AU$7,AT66:AT68)</f>
        <v>#VALUE!</v>
      </c>
      <c r="AU69" s="90" t="e">
        <f t="array" ref="AU69:AU71">MMULT(DataInput!$AS$5:$AU$7,AU66:AU68)</f>
        <v>#VALUE!</v>
      </c>
      <c r="AV69" s="90" t="e">
        <f t="array" ref="AV69:AV71">MMULT(DataInput!$AS$5:$AU$7,AV66:AV68)</f>
        <v>#VALUE!</v>
      </c>
      <c r="AW69" s="90" t="e">
        <f t="array" ref="AW69:AW71">MMULT(DataInput!$AS$5:$AU$7,AW66:AW68)</f>
        <v>#VALUE!</v>
      </c>
      <c r="AX69" s="90" t="e">
        <f t="array" ref="AX69:AX71">MMULT(DataInput!$AS$5:$AU$7,AX66:AX68)</f>
        <v>#VALUE!</v>
      </c>
      <c r="AY69" s="90" t="e">
        <f t="array" ref="AY69:AY71">MMULT(DataInput!$AS$5:$AU$7,AY66:AY68)</f>
        <v>#VALUE!</v>
      </c>
      <c r="AZ69" s="90" t="e">
        <f t="array" ref="AZ69:AZ71">MMULT(DataInput!$AS$5:$AU$7,AZ66:AZ68)</f>
        <v>#VALUE!</v>
      </c>
      <c r="BF69" s="31"/>
      <c r="BG69" s="89" t="s">
        <v>3</v>
      </c>
      <c r="BH69" s="90" t="e">
        <f t="array" ref="BH69:BH71">MMULT(DataInput!$BL$5:$BN$7,BH66:BH68)</f>
        <v>#VALUE!</v>
      </c>
      <c r="BI69" s="90" t="e">
        <f t="array" ref="BI69:BI71">MMULT(DataInput!$BL$5:$BN$7,BI66:BI68)</f>
        <v>#VALUE!</v>
      </c>
      <c r="BJ69" s="90" t="e">
        <f t="array" ref="BJ69:BJ71">MMULT(DataInput!$BL$5:$BN$7,BJ66:BJ68)</f>
        <v>#VALUE!</v>
      </c>
      <c r="BK69" s="90" t="e">
        <f t="array" ref="BK69:BK71">MMULT(DataInput!$BL$5:$BN$7,BK66:BK68)</f>
        <v>#VALUE!</v>
      </c>
      <c r="BL69" s="90" t="e">
        <f t="array" ref="BL69:BL71">MMULT(DataInput!$BL$5:$BN$7,BL66:BL68)</f>
        <v>#VALUE!</v>
      </c>
      <c r="BM69" s="90" t="e">
        <f t="array" ref="BM69:BM71">MMULT(DataInput!$BL$5:$BN$7,BM66:BM68)</f>
        <v>#VALUE!</v>
      </c>
      <c r="BN69" s="90" t="e">
        <f t="array" ref="BN69:BN71">MMULT(DataInput!$BL$5:$BN$7,BN66:BN68)</f>
        <v>#VALUE!</v>
      </c>
      <c r="BO69" s="90" t="e">
        <f t="array" ref="BO69:BO71">MMULT(DataInput!$BL$5:$BN$7,BO66:BO68)</f>
        <v>#VALUE!</v>
      </c>
      <c r="BP69" s="90" t="e">
        <f t="array" ref="BP69:BP71">MMULT(DataInput!$BL$5:$BN$7,BP66:BP68)</f>
        <v>#VALUE!</v>
      </c>
      <c r="BQ69" s="90" t="e">
        <f t="array" ref="BQ69:BQ71">MMULT(DataInput!$BL$5:$BN$7,BQ66:BQ68)</f>
        <v>#VALUE!</v>
      </c>
      <c r="BR69" s="90" t="e">
        <f t="array" ref="BR69:BR71">MMULT(DataInput!$BL$5:$BN$7,BR66:BR68)</f>
        <v>#VALUE!</v>
      </c>
      <c r="BS69" s="90" t="e">
        <f t="array" ref="BS69:BS71">MMULT(DataInput!$BL$5:$BN$7,BS66:BS68)</f>
        <v>#VALUE!</v>
      </c>
      <c r="BY69" s="31"/>
      <c r="BZ69" s="89" t="s">
        <v>3</v>
      </c>
      <c r="CA69" s="90" t="e">
        <f t="array" ref="CA69:CA71">MMULT(DataInput!$CE$5:$CG$7,CA66:CA68)</f>
        <v>#VALUE!</v>
      </c>
      <c r="CB69" s="90" t="e">
        <f t="array" ref="CB69:CB71">MMULT(DataInput!$CE$5:$CG$7,CB66:CB68)</f>
        <v>#VALUE!</v>
      </c>
      <c r="CC69" s="90" t="e">
        <f t="array" ref="CC69:CC71">MMULT(DataInput!$CE$5:$CG$7,CC66:CC68)</f>
        <v>#VALUE!</v>
      </c>
      <c r="CD69" s="90" t="e">
        <f t="array" ref="CD69:CD71">MMULT(DataInput!$CE$5:$CG$7,CD66:CD68)</f>
        <v>#VALUE!</v>
      </c>
      <c r="CE69" s="90" t="e">
        <f t="array" ref="CE69:CE71">MMULT(DataInput!$CE$5:$CG$7,CE66:CE68)</f>
        <v>#VALUE!</v>
      </c>
      <c r="CF69" s="90" t="e">
        <f t="array" ref="CF69:CF71">MMULT(DataInput!$CE$5:$CG$7,CF66:CF68)</f>
        <v>#VALUE!</v>
      </c>
      <c r="CG69" s="90" t="e">
        <f t="array" ref="CG69:CG71">MMULT(DataInput!$CE$5:$CG$7,CG66:CG68)</f>
        <v>#VALUE!</v>
      </c>
      <c r="CH69" s="90" t="e">
        <f t="array" ref="CH69:CH71">MMULT(DataInput!$CE$5:$CG$7,CH66:CH68)</f>
        <v>#VALUE!</v>
      </c>
      <c r="CI69" s="90" t="e">
        <f t="array" ref="CI69:CI71">MMULT(DataInput!$CE$5:$CG$7,CI66:CI68)</f>
        <v>#VALUE!</v>
      </c>
      <c r="CJ69" s="90" t="e">
        <f t="array" ref="CJ69:CJ71">MMULT(DataInput!$CE$5:$CG$7,CJ66:CJ68)</f>
        <v>#VALUE!</v>
      </c>
      <c r="CK69" s="90" t="e">
        <f t="array" ref="CK69:CK71">MMULT(DataInput!$CE$5:$CG$7,CK66:CK68)</f>
        <v>#VALUE!</v>
      </c>
      <c r="CL69" s="90" t="e">
        <f t="array" ref="CL69:CL71">MMULT(DataInput!$CE$5:$CG$7,CL66:CL68)</f>
        <v>#VALUE!</v>
      </c>
      <c r="CR69" s="31"/>
      <c r="CS69" s="89" t="s">
        <v>3</v>
      </c>
      <c r="CT69" s="90" t="e">
        <f t="array" ref="CT69:CT71">MMULT(DataInput!$CX$5:$CZ$7,CT66:CT68)</f>
        <v>#VALUE!</v>
      </c>
      <c r="CU69" s="90" t="e">
        <f t="array" ref="CU69:CU71">MMULT(DataInput!$CX$5:$CZ$7,CU66:CU68)</f>
        <v>#VALUE!</v>
      </c>
      <c r="CV69" s="90" t="e">
        <f t="array" ref="CV69:CV71">MMULT(DataInput!$CX$5:$CZ$7,CV66:CV68)</f>
        <v>#VALUE!</v>
      </c>
      <c r="CW69" s="90" t="e">
        <f t="array" ref="CW69:CW71">MMULT(DataInput!$CX$5:$CZ$7,CW66:CW68)</f>
        <v>#VALUE!</v>
      </c>
      <c r="CX69" s="90" t="e">
        <f t="array" ref="CX69:CX71">MMULT(DataInput!$CX$5:$CZ$7,CX66:CX68)</f>
        <v>#VALUE!</v>
      </c>
      <c r="CY69" s="90" t="e">
        <f t="array" ref="CY69:CY71">MMULT(DataInput!$CX$5:$CZ$7,CY66:CY68)</f>
        <v>#VALUE!</v>
      </c>
      <c r="CZ69" s="90" t="e">
        <f t="array" ref="CZ69:CZ71">MMULT(DataInput!$CX$5:$CZ$7,CZ66:CZ68)</f>
        <v>#VALUE!</v>
      </c>
      <c r="DA69" s="90" t="e">
        <f t="array" ref="DA69:DA71">MMULT(DataInput!$CX$5:$CZ$7,DA66:DA68)</f>
        <v>#VALUE!</v>
      </c>
      <c r="DB69" s="90" t="e">
        <f t="array" ref="DB69:DB71">MMULT(DataInput!$CX$5:$CZ$7,DB66:DB68)</f>
        <v>#VALUE!</v>
      </c>
      <c r="DC69" s="90" t="e">
        <f t="array" ref="DC69:DC71">MMULT(DataInput!$CX$5:$CZ$7,DC66:DC68)</f>
        <v>#VALUE!</v>
      </c>
      <c r="DD69" s="90" t="e">
        <f t="array" ref="DD69:DD71">MMULT(DataInput!$CX$5:$CZ$7,DD66:DD68)</f>
        <v>#VALUE!</v>
      </c>
      <c r="DE69" s="90" t="e">
        <f t="array" ref="DE69:DE71">MMULT(DataInput!$CX$5:$CZ$7,DE66:DE68)</f>
        <v>#VALUE!</v>
      </c>
    </row>
    <row r="70" spans="1:109">
      <c r="B70" s="91" t="s">
        <v>4</v>
      </c>
      <c r="C70" s="67" t="e">
        <v>#VALUE!</v>
      </c>
      <c r="D70" s="67" t="e">
        <v>#VALUE!</v>
      </c>
      <c r="E70" s="67" t="e">
        <v>#VALUE!</v>
      </c>
      <c r="F70" s="67" t="e">
        <v>#VALUE!</v>
      </c>
      <c r="G70" s="67" t="e">
        <v>#VALUE!</v>
      </c>
      <c r="H70" s="67" t="e">
        <v>#VALUE!</v>
      </c>
      <c r="I70" s="67" t="e">
        <v>#VALUE!</v>
      </c>
      <c r="J70" s="67" t="e">
        <v>#VALUE!</v>
      </c>
      <c r="K70" s="67" t="e">
        <v>#VALUE!</v>
      </c>
      <c r="L70" s="67" t="e">
        <v>#VALUE!</v>
      </c>
      <c r="M70" s="67" t="e">
        <v>#VALUE!</v>
      </c>
      <c r="N70" s="67" t="e">
        <v>#VALUE!</v>
      </c>
      <c r="T70" s="31"/>
      <c r="U70" s="91" t="s">
        <v>4</v>
      </c>
      <c r="V70" s="67" t="e">
        <v>#VALUE!</v>
      </c>
      <c r="W70" s="67" t="e">
        <v>#VALUE!</v>
      </c>
      <c r="X70" s="67" t="e">
        <v>#VALUE!</v>
      </c>
      <c r="Y70" s="67" t="e">
        <v>#VALUE!</v>
      </c>
      <c r="Z70" s="67" t="e">
        <v>#VALUE!</v>
      </c>
      <c r="AA70" s="67" t="e">
        <v>#VALUE!</v>
      </c>
      <c r="AB70" s="67" t="e">
        <v>#VALUE!</v>
      </c>
      <c r="AC70" s="67" t="e">
        <v>#VALUE!</v>
      </c>
      <c r="AD70" s="67" t="e">
        <v>#VALUE!</v>
      </c>
      <c r="AE70" s="67" t="e">
        <v>#VALUE!</v>
      </c>
      <c r="AF70" s="67" t="e">
        <v>#VALUE!</v>
      </c>
      <c r="AG70" s="67" t="e">
        <v>#VALUE!</v>
      </c>
      <c r="AM70" s="31"/>
      <c r="AN70" s="91" t="s">
        <v>4</v>
      </c>
      <c r="AO70" s="67" t="e">
        <v>#VALUE!</v>
      </c>
      <c r="AP70" s="67" t="e">
        <v>#VALUE!</v>
      </c>
      <c r="AQ70" s="67" t="e">
        <v>#VALUE!</v>
      </c>
      <c r="AR70" s="67" t="e">
        <v>#VALUE!</v>
      </c>
      <c r="AS70" s="67" t="e">
        <v>#VALUE!</v>
      </c>
      <c r="AT70" s="67" t="e">
        <v>#VALUE!</v>
      </c>
      <c r="AU70" s="67" t="e">
        <v>#VALUE!</v>
      </c>
      <c r="AV70" s="67" t="e">
        <v>#VALUE!</v>
      </c>
      <c r="AW70" s="67" t="e">
        <v>#VALUE!</v>
      </c>
      <c r="AX70" s="67" t="e">
        <v>#VALUE!</v>
      </c>
      <c r="AY70" s="67" t="e">
        <v>#VALUE!</v>
      </c>
      <c r="AZ70" s="67" t="e">
        <v>#VALUE!</v>
      </c>
      <c r="BF70" s="31"/>
      <c r="BG70" s="91" t="s">
        <v>4</v>
      </c>
      <c r="BH70" s="67" t="e">
        <v>#VALUE!</v>
      </c>
      <c r="BI70" s="67" t="e">
        <v>#VALUE!</v>
      </c>
      <c r="BJ70" s="67" t="e">
        <v>#VALUE!</v>
      </c>
      <c r="BK70" s="67" t="e">
        <v>#VALUE!</v>
      </c>
      <c r="BL70" s="67" t="e">
        <v>#VALUE!</v>
      </c>
      <c r="BM70" s="67" t="e">
        <v>#VALUE!</v>
      </c>
      <c r="BN70" s="67" t="e">
        <v>#VALUE!</v>
      </c>
      <c r="BO70" s="67" t="e">
        <v>#VALUE!</v>
      </c>
      <c r="BP70" s="67" t="e">
        <v>#VALUE!</v>
      </c>
      <c r="BQ70" s="67" t="e">
        <v>#VALUE!</v>
      </c>
      <c r="BR70" s="67" t="e">
        <v>#VALUE!</v>
      </c>
      <c r="BS70" s="67" t="e">
        <v>#VALUE!</v>
      </c>
      <c r="BY70" s="31"/>
      <c r="BZ70" s="91" t="s">
        <v>4</v>
      </c>
      <c r="CA70" s="67" t="e">
        <v>#VALUE!</v>
      </c>
      <c r="CB70" s="67" t="e">
        <v>#VALUE!</v>
      </c>
      <c r="CC70" s="67" t="e">
        <v>#VALUE!</v>
      </c>
      <c r="CD70" s="67" t="e">
        <v>#VALUE!</v>
      </c>
      <c r="CE70" s="67" t="e">
        <v>#VALUE!</v>
      </c>
      <c r="CF70" s="67" t="e">
        <v>#VALUE!</v>
      </c>
      <c r="CG70" s="67" t="e">
        <v>#VALUE!</v>
      </c>
      <c r="CH70" s="67" t="e">
        <v>#VALUE!</v>
      </c>
      <c r="CI70" s="67" t="e">
        <v>#VALUE!</v>
      </c>
      <c r="CJ70" s="67" t="e">
        <v>#VALUE!</v>
      </c>
      <c r="CK70" s="67" t="e">
        <v>#VALUE!</v>
      </c>
      <c r="CL70" s="67" t="e">
        <v>#VALUE!</v>
      </c>
      <c r="CR70" s="31"/>
      <c r="CS70" s="91" t="s">
        <v>4</v>
      </c>
      <c r="CT70" s="67" t="e">
        <v>#VALUE!</v>
      </c>
      <c r="CU70" s="67" t="e">
        <v>#VALUE!</v>
      </c>
      <c r="CV70" s="67" t="e">
        <v>#VALUE!</v>
      </c>
      <c r="CW70" s="67" t="e">
        <v>#VALUE!</v>
      </c>
      <c r="CX70" s="67" t="e">
        <v>#VALUE!</v>
      </c>
      <c r="CY70" s="67" t="e">
        <v>#VALUE!</v>
      </c>
      <c r="CZ70" s="67" t="e">
        <v>#VALUE!</v>
      </c>
      <c r="DA70" s="67" t="e">
        <v>#VALUE!</v>
      </c>
      <c r="DB70" s="67" t="e">
        <v>#VALUE!</v>
      </c>
      <c r="DC70" s="67" t="e">
        <v>#VALUE!</v>
      </c>
      <c r="DD70" s="67" t="e">
        <v>#VALUE!</v>
      </c>
      <c r="DE70" s="67" t="e">
        <v>#VALUE!</v>
      </c>
    </row>
    <row r="71" spans="1:109">
      <c r="B71" s="92" t="s">
        <v>5</v>
      </c>
      <c r="C71" s="93" t="e">
        <v>#VALUE!</v>
      </c>
      <c r="D71" s="93" t="e">
        <v>#VALUE!</v>
      </c>
      <c r="E71" s="93" t="e">
        <v>#VALUE!</v>
      </c>
      <c r="F71" s="93" t="e">
        <v>#VALUE!</v>
      </c>
      <c r="G71" s="93" t="e">
        <v>#VALUE!</v>
      </c>
      <c r="H71" s="93" t="e">
        <v>#VALUE!</v>
      </c>
      <c r="I71" s="93" t="e">
        <v>#VALUE!</v>
      </c>
      <c r="J71" s="93" t="e">
        <v>#VALUE!</v>
      </c>
      <c r="K71" s="93" t="e">
        <v>#VALUE!</v>
      </c>
      <c r="L71" s="93" t="e">
        <v>#VALUE!</v>
      </c>
      <c r="M71" s="93" t="e">
        <v>#VALUE!</v>
      </c>
      <c r="N71" s="93" t="e">
        <v>#VALUE!</v>
      </c>
      <c r="T71" s="31"/>
      <c r="U71" s="92" t="s">
        <v>5</v>
      </c>
      <c r="V71" s="93" t="e">
        <v>#VALUE!</v>
      </c>
      <c r="W71" s="93" t="e">
        <v>#VALUE!</v>
      </c>
      <c r="X71" s="93" t="e">
        <v>#VALUE!</v>
      </c>
      <c r="Y71" s="93" t="e">
        <v>#VALUE!</v>
      </c>
      <c r="Z71" s="93" t="e">
        <v>#VALUE!</v>
      </c>
      <c r="AA71" s="93" t="e">
        <v>#VALUE!</v>
      </c>
      <c r="AB71" s="93" t="e">
        <v>#VALUE!</v>
      </c>
      <c r="AC71" s="93" t="e">
        <v>#VALUE!</v>
      </c>
      <c r="AD71" s="93" t="e">
        <v>#VALUE!</v>
      </c>
      <c r="AE71" s="93" t="e">
        <v>#VALUE!</v>
      </c>
      <c r="AF71" s="93" t="e">
        <v>#VALUE!</v>
      </c>
      <c r="AG71" s="93" t="e">
        <v>#VALUE!</v>
      </c>
      <c r="AM71" s="31"/>
      <c r="AN71" s="92" t="s">
        <v>5</v>
      </c>
      <c r="AO71" s="93" t="e">
        <v>#VALUE!</v>
      </c>
      <c r="AP71" s="93" t="e">
        <v>#VALUE!</v>
      </c>
      <c r="AQ71" s="93" t="e">
        <v>#VALUE!</v>
      </c>
      <c r="AR71" s="93" t="e">
        <v>#VALUE!</v>
      </c>
      <c r="AS71" s="93" t="e">
        <v>#VALUE!</v>
      </c>
      <c r="AT71" s="93" t="e">
        <v>#VALUE!</v>
      </c>
      <c r="AU71" s="93" t="e">
        <v>#VALUE!</v>
      </c>
      <c r="AV71" s="93" t="e">
        <v>#VALUE!</v>
      </c>
      <c r="AW71" s="93" t="e">
        <v>#VALUE!</v>
      </c>
      <c r="AX71" s="93" t="e">
        <v>#VALUE!</v>
      </c>
      <c r="AY71" s="93" t="e">
        <v>#VALUE!</v>
      </c>
      <c r="AZ71" s="93" t="e">
        <v>#VALUE!</v>
      </c>
      <c r="BF71" s="31"/>
      <c r="BG71" s="92" t="s">
        <v>5</v>
      </c>
      <c r="BH71" s="93" t="e">
        <v>#VALUE!</v>
      </c>
      <c r="BI71" s="93" t="e">
        <v>#VALUE!</v>
      </c>
      <c r="BJ71" s="93" t="e">
        <v>#VALUE!</v>
      </c>
      <c r="BK71" s="93" t="e">
        <v>#VALUE!</v>
      </c>
      <c r="BL71" s="93" t="e">
        <v>#VALUE!</v>
      </c>
      <c r="BM71" s="93" t="e">
        <v>#VALUE!</v>
      </c>
      <c r="BN71" s="93" t="e">
        <v>#VALUE!</v>
      </c>
      <c r="BO71" s="93" t="e">
        <v>#VALUE!</v>
      </c>
      <c r="BP71" s="93" t="e">
        <v>#VALUE!</v>
      </c>
      <c r="BQ71" s="93" t="e">
        <v>#VALUE!</v>
      </c>
      <c r="BR71" s="93" t="e">
        <v>#VALUE!</v>
      </c>
      <c r="BS71" s="93" t="e">
        <v>#VALUE!</v>
      </c>
      <c r="BY71" s="31"/>
      <c r="BZ71" s="92" t="s">
        <v>5</v>
      </c>
      <c r="CA71" s="93" t="e">
        <v>#VALUE!</v>
      </c>
      <c r="CB71" s="93" t="e">
        <v>#VALUE!</v>
      </c>
      <c r="CC71" s="93" t="e">
        <v>#VALUE!</v>
      </c>
      <c r="CD71" s="93" t="e">
        <v>#VALUE!</v>
      </c>
      <c r="CE71" s="93" t="e">
        <v>#VALUE!</v>
      </c>
      <c r="CF71" s="93" t="e">
        <v>#VALUE!</v>
      </c>
      <c r="CG71" s="93" t="e">
        <v>#VALUE!</v>
      </c>
      <c r="CH71" s="93" t="e">
        <v>#VALUE!</v>
      </c>
      <c r="CI71" s="93" t="e">
        <v>#VALUE!</v>
      </c>
      <c r="CJ71" s="93" t="e">
        <v>#VALUE!</v>
      </c>
      <c r="CK71" s="93" t="e">
        <v>#VALUE!</v>
      </c>
      <c r="CL71" s="93" t="e">
        <v>#VALUE!</v>
      </c>
      <c r="CR71" s="31"/>
      <c r="CS71" s="92" t="s">
        <v>5</v>
      </c>
      <c r="CT71" s="93" t="e">
        <v>#VALUE!</v>
      </c>
      <c r="CU71" s="93" t="e">
        <v>#VALUE!</v>
      </c>
      <c r="CV71" s="93" t="e">
        <v>#VALUE!</v>
      </c>
      <c r="CW71" s="93" t="e">
        <v>#VALUE!</v>
      </c>
      <c r="CX71" s="93" t="e">
        <v>#VALUE!</v>
      </c>
      <c r="CY71" s="93" t="e">
        <v>#VALUE!</v>
      </c>
      <c r="CZ71" s="93" t="e">
        <v>#VALUE!</v>
      </c>
      <c r="DA71" s="93" t="e">
        <v>#VALUE!</v>
      </c>
      <c r="DB71" s="93" t="e">
        <v>#VALUE!</v>
      </c>
      <c r="DC71" s="93" t="e">
        <v>#VALUE!</v>
      </c>
      <c r="DD71" s="93" t="e">
        <v>#VALUE!</v>
      </c>
      <c r="DE71" s="93" t="e">
        <v>#VALUE!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74" orientation="portrait"/>
  <headerFooter alignWithMargins="0">
    <oddHeader>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3"/>
  <sheetViews>
    <sheetView workbookViewId="0">
      <selection activeCell="C3" sqref="C3"/>
    </sheetView>
  </sheetViews>
  <sheetFormatPr baseColWidth="10" defaultColWidth="8.796875" defaultRowHeight="14"/>
  <cols>
    <col min="1" max="16384" width="8.796875" style="17"/>
  </cols>
  <sheetData>
    <row r="1" spans="1:14" ht="16">
      <c r="A1" s="51" t="s">
        <v>57</v>
      </c>
    </row>
    <row r="2" spans="1:14"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11</v>
      </c>
      <c r="N2" s="6">
        <v>12</v>
      </c>
    </row>
    <row r="3" spans="1:14">
      <c r="A3" s="486" t="s">
        <v>14</v>
      </c>
      <c r="B3" s="36" t="s">
        <v>3</v>
      </c>
      <c r="C3" s="83" t="e">
        <f>calculate!C6</f>
        <v>#VALUE!</v>
      </c>
      <c r="D3" s="83" t="e">
        <f>calculate!D6</f>
        <v>#VALUE!</v>
      </c>
      <c r="E3" s="83" t="e">
        <f>calculate!E6</f>
        <v>#VALUE!</v>
      </c>
      <c r="F3" s="83" t="e">
        <f>calculate!F6</f>
        <v>#VALUE!</v>
      </c>
      <c r="G3" s="83" t="e">
        <f>calculate!G6</f>
        <v>#VALUE!</v>
      </c>
      <c r="H3" s="83" t="e">
        <f>calculate!H6</f>
        <v>#VALUE!</v>
      </c>
      <c r="I3" s="83" t="e">
        <f>calculate!I6</f>
        <v>#VALUE!</v>
      </c>
      <c r="J3" s="83" t="e">
        <f>calculate!J6</f>
        <v>#VALUE!</v>
      </c>
      <c r="K3" s="83" t="e">
        <f>calculate!K6</f>
        <v>#VALUE!</v>
      </c>
      <c r="L3" s="83" t="e">
        <f>calculate!L6</f>
        <v>#VALUE!</v>
      </c>
      <c r="M3" s="83" t="e">
        <f>calculate!M6</f>
        <v>#VALUE!</v>
      </c>
      <c r="N3" s="83" t="e">
        <f>calculate!N6</f>
        <v>#VALUE!</v>
      </c>
    </row>
    <row r="4" spans="1:14">
      <c r="A4" s="486"/>
      <c r="B4" s="36" t="s">
        <v>4</v>
      </c>
      <c r="C4" s="84" t="e">
        <f>calculate!C7</f>
        <v>#VALUE!</v>
      </c>
      <c r="D4" s="84" t="e">
        <f>calculate!D7</f>
        <v>#VALUE!</v>
      </c>
      <c r="E4" s="84" t="e">
        <f>calculate!E7</f>
        <v>#VALUE!</v>
      </c>
      <c r="F4" s="84" t="e">
        <f>calculate!F7</f>
        <v>#VALUE!</v>
      </c>
      <c r="G4" s="84" t="e">
        <f>calculate!G7</f>
        <v>#VALUE!</v>
      </c>
      <c r="H4" s="84" t="e">
        <f>calculate!H7</f>
        <v>#VALUE!</v>
      </c>
      <c r="I4" s="84" t="e">
        <f>calculate!I7</f>
        <v>#VALUE!</v>
      </c>
      <c r="J4" s="84" t="e">
        <f>calculate!J7</f>
        <v>#VALUE!</v>
      </c>
      <c r="K4" s="84" t="e">
        <f>calculate!K7</f>
        <v>#VALUE!</v>
      </c>
      <c r="L4" s="84" t="e">
        <f>calculate!L7</f>
        <v>#VALUE!</v>
      </c>
      <c r="M4" s="84" t="e">
        <f>calculate!M7</f>
        <v>#VALUE!</v>
      </c>
      <c r="N4" s="84" t="e">
        <f>calculate!N7</f>
        <v>#VALUE!</v>
      </c>
    </row>
    <row r="5" spans="1:14">
      <c r="A5" s="486"/>
      <c r="B5" s="36" t="s">
        <v>5</v>
      </c>
      <c r="C5" s="85" t="e">
        <f>calculate!C8</f>
        <v>#VALUE!</v>
      </c>
      <c r="D5" s="85" t="e">
        <f>calculate!D8</f>
        <v>#VALUE!</v>
      </c>
      <c r="E5" s="85" t="e">
        <f>calculate!E8</f>
        <v>#VALUE!</v>
      </c>
      <c r="F5" s="85" t="e">
        <f>calculate!F8</f>
        <v>#VALUE!</v>
      </c>
      <c r="G5" s="85" t="e">
        <f>calculate!G8</f>
        <v>#VALUE!</v>
      </c>
      <c r="H5" s="85" t="e">
        <f>calculate!H8</f>
        <v>#VALUE!</v>
      </c>
      <c r="I5" s="85" t="e">
        <f>calculate!I8</f>
        <v>#VALUE!</v>
      </c>
      <c r="J5" s="85" t="e">
        <f>calculate!J8</f>
        <v>#VALUE!</v>
      </c>
      <c r="K5" s="85" t="e">
        <f>calculate!K8</f>
        <v>#VALUE!</v>
      </c>
      <c r="L5" s="85" t="e">
        <f>calculate!L8</f>
        <v>#VALUE!</v>
      </c>
      <c r="M5" s="85" t="e">
        <f>calculate!M8</f>
        <v>#VALUE!</v>
      </c>
      <c r="N5" s="85" t="e">
        <f>calculate!N8</f>
        <v>#VALUE!</v>
      </c>
    </row>
    <row r="6" spans="1:14">
      <c r="A6" s="36"/>
      <c r="B6" s="3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>
      <c r="A7" s="486" t="s">
        <v>15</v>
      </c>
      <c r="B7" s="36" t="s">
        <v>3</v>
      </c>
      <c r="C7" s="83" t="e">
        <f>calculate!C15</f>
        <v>#VALUE!</v>
      </c>
      <c r="D7" s="83" t="e">
        <f>calculate!D15</f>
        <v>#VALUE!</v>
      </c>
      <c r="E7" s="83" t="e">
        <f>calculate!E15</f>
        <v>#VALUE!</v>
      </c>
      <c r="F7" s="83" t="e">
        <f>calculate!F15</f>
        <v>#VALUE!</v>
      </c>
      <c r="G7" s="83" t="e">
        <f>calculate!G15</f>
        <v>#VALUE!</v>
      </c>
      <c r="H7" s="83" t="e">
        <f>calculate!H15</f>
        <v>#VALUE!</v>
      </c>
      <c r="I7" s="83" t="e">
        <f>calculate!I15</f>
        <v>#VALUE!</v>
      </c>
      <c r="J7" s="83" t="e">
        <f>calculate!J15</f>
        <v>#VALUE!</v>
      </c>
      <c r="K7" s="83" t="e">
        <f>calculate!K15</f>
        <v>#VALUE!</v>
      </c>
      <c r="L7" s="83" t="e">
        <f>calculate!L15</f>
        <v>#VALUE!</v>
      </c>
      <c r="M7" s="83" t="e">
        <f>calculate!M15</f>
        <v>#VALUE!</v>
      </c>
      <c r="N7" s="83" t="e">
        <f>calculate!N15</f>
        <v>#VALUE!</v>
      </c>
    </row>
    <row r="8" spans="1:14">
      <c r="A8" s="486"/>
      <c r="B8" s="36" t="s">
        <v>4</v>
      </c>
      <c r="C8" s="84" t="e">
        <f>calculate!C16</f>
        <v>#VALUE!</v>
      </c>
      <c r="D8" s="84" t="e">
        <f>calculate!D16</f>
        <v>#VALUE!</v>
      </c>
      <c r="E8" s="84" t="e">
        <f>calculate!E16</f>
        <v>#VALUE!</v>
      </c>
      <c r="F8" s="84" t="e">
        <f>calculate!F16</f>
        <v>#VALUE!</v>
      </c>
      <c r="G8" s="84" t="e">
        <f>calculate!G16</f>
        <v>#VALUE!</v>
      </c>
      <c r="H8" s="84" t="e">
        <f>calculate!H16</f>
        <v>#VALUE!</v>
      </c>
      <c r="I8" s="84" t="e">
        <f>calculate!I16</f>
        <v>#VALUE!</v>
      </c>
      <c r="J8" s="84" t="e">
        <f>calculate!J16</f>
        <v>#VALUE!</v>
      </c>
      <c r="K8" s="84" t="e">
        <f>calculate!K16</f>
        <v>#VALUE!</v>
      </c>
      <c r="L8" s="84" t="e">
        <f>calculate!L16</f>
        <v>#VALUE!</v>
      </c>
      <c r="M8" s="84" t="e">
        <f>calculate!M16</f>
        <v>#VALUE!</v>
      </c>
      <c r="N8" s="84" t="e">
        <f>calculate!N16</f>
        <v>#VALUE!</v>
      </c>
    </row>
    <row r="9" spans="1:14">
      <c r="A9" s="486"/>
      <c r="B9" s="36" t="s">
        <v>5</v>
      </c>
      <c r="C9" s="85" t="e">
        <f>calculate!C17</f>
        <v>#VALUE!</v>
      </c>
      <c r="D9" s="85" t="e">
        <f>calculate!D17</f>
        <v>#VALUE!</v>
      </c>
      <c r="E9" s="85" t="e">
        <f>calculate!E17</f>
        <v>#VALUE!</v>
      </c>
      <c r="F9" s="85" t="e">
        <f>calculate!F17</f>
        <v>#VALUE!</v>
      </c>
      <c r="G9" s="85" t="e">
        <f>calculate!G17</f>
        <v>#VALUE!</v>
      </c>
      <c r="H9" s="85" t="e">
        <f>calculate!H17</f>
        <v>#VALUE!</v>
      </c>
      <c r="I9" s="85" t="e">
        <f>calculate!I17</f>
        <v>#VALUE!</v>
      </c>
      <c r="J9" s="85" t="e">
        <f>calculate!J17</f>
        <v>#VALUE!</v>
      </c>
      <c r="K9" s="85" t="e">
        <f>calculate!K17</f>
        <v>#VALUE!</v>
      </c>
      <c r="L9" s="85" t="e">
        <f>calculate!L17</f>
        <v>#VALUE!</v>
      </c>
      <c r="M9" s="85" t="e">
        <f>calculate!M17</f>
        <v>#VALUE!</v>
      </c>
      <c r="N9" s="85" t="e">
        <f>calculate!N17</f>
        <v>#VALUE!</v>
      </c>
    </row>
    <row r="10" spans="1:14">
      <c r="A10" s="36"/>
      <c r="B10" s="3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</row>
    <row r="11" spans="1:14">
      <c r="A11" s="486" t="s">
        <v>16</v>
      </c>
      <c r="B11" s="36" t="s">
        <v>3</v>
      </c>
      <c r="C11" s="83" t="e">
        <f>calculate!C24</f>
        <v>#VALUE!</v>
      </c>
      <c r="D11" s="83" t="e">
        <f>calculate!D24</f>
        <v>#VALUE!</v>
      </c>
      <c r="E11" s="83" t="e">
        <f>calculate!E24</f>
        <v>#VALUE!</v>
      </c>
      <c r="F11" s="83" t="e">
        <f>calculate!F24</f>
        <v>#VALUE!</v>
      </c>
      <c r="G11" s="83" t="e">
        <f>calculate!G24</f>
        <v>#VALUE!</v>
      </c>
      <c r="H11" s="83" t="e">
        <f>calculate!H24</f>
        <v>#VALUE!</v>
      </c>
      <c r="I11" s="83" t="e">
        <f>calculate!I24</f>
        <v>#VALUE!</v>
      </c>
      <c r="J11" s="83" t="e">
        <f>calculate!J24</f>
        <v>#VALUE!</v>
      </c>
      <c r="K11" s="83" t="e">
        <f>calculate!K24</f>
        <v>#VALUE!</v>
      </c>
      <c r="L11" s="83" t="e">
        <f>calculate!L24</f>
        <v>#VALUE!</v>
      </c>
      <c r="M11" s="83" t="e">
        <f>calculate!M24</f>
        <v>#VALUE!</v>
      </c>
      <c r="N11" s="83" t="e">
        <f>calculate!N24</f>
        <v>#VALUE!</v>
      </c>
    </row>
    <row r="12" spans="1:14">
      <c r="A12" s="486"/>
      <c r="B12" s="36" t="s">
        <v>4</v>
      </c>
      <c r="C12" s="84" t="e">
        <f>calculate!C25</f>
        <v>#VALUE!</v>
      </c>
      <c r="D12" s="84" t="e">
        <f>calculate!D25</f>
        <v>#VALUE!</v>
      </c>
      <c r="E12" s="84" t="e">
        <f>calculate!E25</f>
        <v>#VALUE!</v>
      </c>
      <c r="F12" s="84" t="e">
        <f>calculate!F25</f>
        <v>#VALUE!</v>
      </c>
      <c r="G12" s="84" t="e">
        <f>calculate!G25</f>
        <v>#VALUE!</v>
      </c>
      <c r="H12" s="84" t="e">
        <f>calculate!H25</f>
        <v>#VALUE!</v>
      </c>
      <c r="I12" s="84" t="e">
        <f>calculate!I25</f>
        <v>#VALUE!</v>
      </c>
      <c r="J12" s="84" t="e">
        <f>calculate!J25</f>
        <v>#VALUE!</v>
      </c>
      <c r="K12" s="84" t="e">
        <f>calculate!K25</f>
        <v>#VALUE!</v>
      </c>
      <c r="L12" s="84" t="e">
        <f>calculate!L25</f>
        <v>#VALUE!</v>
      </c>
      <c r="M12" s="84" t="e">
        <f>calculate!M25</f>
        <v>#VALUE!</v>
      </c>
      <c r="N12" s="84" t="e">
        <f>calculate!N25</f>
        <v>#VALUE!</v>
      </c>
    </row>
    <row r="13" spans="1:14">
      <c r="A13" s="486"/>
      <c r="B13" s="36" t="s">
        <v>5</v>
      </c>
      <c r="C13" s="85" t="e">
        <f>calculate!C26</f>
        <v>#VALUE!</v>
      </c>
      <c r="D13" s="85" t="e">
        <f>calculate!D26</f>
        <v>#VALUE!</v>
      </c>
      <c r="E13" s="85" t="e">
        <f>calculate!E26</f>
        <v>#VALUE!</v>
      </c>
      <c r="F13" s="85" t="e">
        <f>calculate!F26</f>
        <v>#VALUE!</v>
      </c>
      <c r="G13" s="85" t="e">
        <f>calculate!G26</f>
        <v>#VALUE!</v>
      </c>
      <c r="H13" s="85" t="e">
        <f>calculate!H26</f>
        <v>#VALUE!</v>
      </c>
      <c r="I13" s="85" t="e">
        <f>calculate!I26</f>
        <v>#VALUE!</v>
      </c>
      <c r="J13" s="85" t="e">
        <f>calculate!J26</f>
        <v>#VALUE!</v>
      </c>
      <c r="K13" s="85" t="e">
        <f>calculate!K26</f>
        <v>#VALUE!</v>
      </c>
      <c r="L13" s="85" t="e">
        <f>calculate!L26</f>
        <v>#VALUE!</v>
      </c>
      <c r="M13" s="85" t="e">
        <f>calculate!M26</f>
        <v>#VALUE!</v>
      </c>
      <c r="N13" s="85" t="e">
        <f>calculate!N26</f>
        <v>#VALUE!</v>
      </c>
    </row>
    <row r="14" spans="1:14">
      <c r="A14" s="36"/>
      <c r="B14" s="3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</row>
    <row r="15" spans="1:14">
      <c r="A15" s="486" t="s">
        <v>17</v>
      </c>
      <c r="B15" s="36" t="s">
        <v>3</v>
      </c>
      <c r="C15" s="83" t="e">
        <f>calculate!C33</f>
        <v>#VALUE!</v>
      </c>
      <c r="D15" s="83" t="e">
        <f>calculate!D33</f>
        <v>#VALUE!</v>
      </c>
      <c r="E15" s="83" t="e">
        <f>calculate!E33</f>
        <v>#VALUE!</v>
      </c>
      <c r="F15" s="83" t="e">
        <f>calculate!F33</f>
        <v>#VALUE!</v>
      </c>
      <c r="G15" s="83" t="e">
        <f>calculate!G33</f>
        <v>#VALUE!</v>
      </c>
      <c r="H15" s="83" t="e">
        <f>calculate!H33</f>
        <v>#VALUE!</v>
      </c>
      <c r="I15" s="83" t="e">
        <f>calculate!I33</f>
        <v>#VALUE!</v>
      </c>
      <c r="J15" s="83" t="e">
        <f>calculate!J33</f>
        <v>#VALUE!</v>
      </c>
      <c r="K15" s="83" t="e">
        <f>calculate!K33</f>
        <v>#VALUE!</v>
      </c>
      <c r="L15" s="83" t="e">
        <f>calculate!L33</f>
        <v>#VALUE!</v>
      </c>
      <c r="M15" s="83" t="e">
        <f>calculate!M33</f>
        <v>#VALUE!</v>
      </c>
      <c r="N15" s="83" t="e">
        <f>calculate!N33</f>
        <v>#VALUE!</v>
      </c>
    </row>
    <row r="16" spans="1:14">
      <c r="A16" s="486"/>
      <c r="B16" s="36" t="s">
        <v>4</v>
      </c>
      <c r="C16" s="84" t="e">
        <f>calculate!C34</f>
        <v>#VALUE!</v>
      </c>
      <c r="D16" s="84" t="e">
        <f>calculate!D34</f>
        <v>#VALUE!</v>
      </c>
      <c r="E16" s="84" t="e">
        <f>calculate!E34</f>
        <v>#VALUE!</v>
      </c>
      <c r="F16" s="84" t="e">
        <f>calculate!F34</f>
        <v>#VALUE!</v>
      </c>
      <c r="G16" s="84" t="e">
        <f>calculate!G34</f>
        <v>#VALUE!</v>
      </c>
      <c r="H16" s="84" t="e">
        <f>calculate!H34</f>
        <v>#VALUE!</v>
      </c>
      <c r="I16" s="84" t="e">
        <f>calculate!I34</f>
        <v>#VALUE!</v>
      </c>
      <c r="J16" s="84" t="e">
        <f>calculate!J34</f>
        <v>#VALUE!</v>
      </c>
      <c r="K16" s="84" t="e">
        <f>calculate!K34</f>
        <v>#VALUE!</v>
      </c>
      <c r="L16" s="84" t="e">
        <f>calculate!L34</f>
        <v>#VALUE!</v>
      </c>
      <c r="M16" s="84" t="e">
        <f>calculate!M34</f>
        <v>#VALUE!</v>
      </c>
      <c r="N16" s="84" t="e">
        <f>calculate!N34</f>
        <v>#VALUE!</v>
      </c>
    </row>
    <row r="17" spans="1:14">
      <c r="A17" s="486"/>
      <c r="B17" s="36" t="s">
        <v>5</v>
      </c>
      <c r="C17" s="85" t="e">
        <f>calculate!C35</f>
        <v>#VALUE!</v>
      </c>
      <c r="D17" s="85" t="e">
        <f>calculate!D35</f>
        <v>#VALUE!</v>
      </c>
      <c r="E17" s="85" t="e">
        <f>calculate!E35</f>
        <v>#VALUE!</v>
      </c>
      <c r="F17" s="85" t="e">
        <f>calculate!F35</f>
        <v>#VALUE!</v>
      </c>
      <c r="G17" s="85" t="e">
        <f>calculate!G35</f>
        <v>#VALUE!</v>
      </c>
      <c r="H17" s="85" t="e">
        <f>calculate!H35</f>
        <v>#VALUE!</v>
      </c>
      <c r="I17" s="85" t="e">
        <f>calculate!I35</f>
        <v>#VALUE!</v>
      </c>
      <c r="J17" s="85" t="e">
        <f>calculate!J35</f>
        <v>#VALUE!</v>
      </c>
      <c r="K17" s="85" t="e">
        <f>calculate!K35</f>
        <v>#VALUE!</v>
      </c>
      <c r="L17" s="85" t="e">
        <f>calculate!L35</f>
        <v>#VALUE!</v>
      </c>
      <c r="M17" s="85" t="e">
        <f>calculate!M35</f>
        <v>#VALUE!</v>
      </c>
      <c r="N17" s="85" t="e">
        <f>calculate!N35</f>
        <v>#VALUE!</v>
      </c>
    </row>
    <row r="18" spans="1:14">
      <c r="A18" s="36"/>
      <c r="B18" s="36"/>
    </row>
    <row r="19" spans="1:14">
      <c r="A19" s="486" t="s">
        <v>18</v>
      </c>
      <c r="B19" s="36" t="s">
        <v>3</v>
      </c>
      <c r="C19" s="83" t="e">
        <f>calculate!C42</f>
        <v>#VALUE!</v>
      </c>
      <c r="D19" s="83" t="e">
        <f>calculate!D42</f>
        <v>#VALUE!</v>
      </c>
      <c r="E19" s="83" t="e">
        <f>calculate!E42</f>
        <v>#VALUE!</v>
      </c>
      <c r="F19" s="83" t="e">
        <f>calculate!F42</f>
        <v>#VALUE!</v>
      </c>
      <c r="G19" s="83" t="e">
        <f>calculate!G42</f>
        <v>#VALUE!</v>
      </c>
      <c r="H19" s="83" t="e">
        <f>calculate!H42</f>
        <v>#VALUE!</v>
      </c>
      <c r="I19" s="83" t="e">
        <f>calculate!I42</f>
        <v>#VALUE!</v>
      </c>
      <c r="J19" s="83" t="e">
        <f>calculate!J42</f>
        <v>#VALUE!</v>
      </c>
      <c r="K19" s="83" t="e">
        <f>calculate!K42</f>
        <v>#VALUE!</v>
      </c>
      <c r="L19" s="83" t="e">
        <f>calculate!L42</f>
        <v>#VALUE!</v>
      </c>
      <c r="M19" s="83" t="e">
        <f>calculate!M42</f>
        <v>#VALUE!</v>
      </c>
      <c r="N19" s="83" t="e">
        <f>calculate!N42</f>
        <v>#VALUE!</v>
      </c>
    </row>
    <row r="20" spans="1:14">
      <c r="A20" s="486"/>
      <c r="B20" s="36" t="s">
        <v>4</v>
      </c>
      <c r="C20" s="84" t="e">
        <f>calculate!C43</f>
        <v>#VALUE!</v>
      </c>
      <c r="D20" s="84" t="e">
        <f>calculate!D43</f>
        <v>#VALUE!</v>
      </c>
      <c r="E20" s="84" t="e">
        <f>calculate!E43</f>
        <v>#VALUE!</v>
      </c>
      <c r="F20" s="84" t="e">
        <f>calculate!F43</f>
        <v>#VALUE!</v>
      </c>
      <c r="G20" s="84" t="e">
        <f>calculate!G43</f>
        <v>#VALUE!</v>
      </c>
      <c r="H20" s="84" t="e">
        <f>calculate!H43</f>
        <v>#VALUE!</v>
      </c>
      <c r="I20" s="84" t="e">
        <f>calculate!I43</f>
        <v>#VALUE!</v>
      </c>
      <c r="J20" s="84" t="e">
        <f>calculate!J43</f>
        <v>#VALUE!</v>
      </c>
      <c r="K20" s="84" t="e">
        <f>calculate!K43</f>
        <v>#VALUE!</v>
      </c>
      <c r="L20" s="84" t="e">
        <f>calculate!L43</f>
        <v>#VALUE!</v>
      </c>
      <c r="M20" s="84" t="e">
        <f>calculate!M43</f>
        <v>#VALUE!</v>
      </c>
      <c r="N20" s="84" t="e">
        <f>calculate!N43</f>
        <v>#VALUE!</v>
      </c>
    </row>
    <row r="21" spans="1:14">
      <c r="A21" s="486"/>
      <c r="B21" s="36" t="s">
        <v>5</v>
      </c>
      <c r="C21" s="85" t="e">
        <f>calculate!C44</f>
        <v>#VALUE!</v>
      </c>
      <c r="D21" s="85" t="e">
        <f>calculate!D44</f>
        <v>#VALUE!</v>
      </c>
      <c r="E21" s="85" t="e">
        <f>calculate!E44</f>
        <v>#VALUE!</v>
      </c>
      <c r="F21" s="85" t="e">
        <f>calculate!F44</f>
        <v>#VALUE!</v>
      </c>
      <c r="G21" s="85" t="e">
        <f>calculate!G44</f>
        <v>#VALUE!</v>
      </c>
      <c r="H21" s="85" t="e">
        <f>calculate!H44</f>
        <v>#VALUE!</v>
      </c>
      <c r="I21" s="85" t="e">
        <f>calculate!I44</f>
        <v>#VALUE!</v>
      </c>
      <c r="J21" s="85" t="e">
        <f>calculate!J44</f>
        <v>#VALUE!</v>
      </c>
      <c r="K21" s="85" t="e">
        <f>calculate!K44</f>
        <v>#VALUE!</v>
      </c>
      <c r="L21" s="85" t="e">
        <f>calculate!L44</f>
        <v>#VALUE!</v>
      </c>
      <c r="M21" s="85" t="e">
        <f>calculate!M44</f>
        <v>#VALUE!</v>
      </c>
      <c r="N21" s="85" t="e">
        <f>calculate!N44</f>
        <v>#VALUE!</v>
      </c>
    </row>
    <row r="22" spans="1:14">
      <c r="A22" s="36"/>
      <c r="B22" s="36"/>
    </row>
    <row r="23" spans="1:14">
      <c r="A23" s="486" t="s">
        <v>19</v>
      </c>
      <c r="B23" s="36" t="s">
        <v>3</v>
      </c>
      <c r="C23" s="83" t="e">
        <f>calculate!C51</f>
        <v>#VALUE!</v>
      </c>
      <c r="D23" s="83" t="e">
        <f>calculate!D51</f>
        <v>#VALUE!</v>
      </c>
      <c r="E23" s="83" t="e">
        <f>calculate!E51</f>
        <v>#VALUE!</v>
      </c>
      <c r="F23" s="83" t="e">
        <f>calculate!F51</f>
        <v>#VALUE!</v>
      </c>
      <c r="G23" s="83" t="e">
        <f>calculate!G51</f>
        <v>#VALUE!</v>
      </c>
      <c r="H23" s="83" t="e">
        <f>calculate!H51</f>
        <v>#VALUE!</v>
      </c>
      <c r="I23" s="83" t="e">
        <f>calculate!I51</f>
        <v>#VALUE!</v>
      </c>
      <c r="J23" s="83" t="e">
        <f>calculate!J51</f>
        <v>#VALUE!</v>
      </c>
      <c r="K23" s="83" t="e">
        <f>calculate!K51</f>
        <v>#VALUE!</v>
      </c>
      <c r="L23" s="83" t="e">
        <f>calculate!L51</f>
        <v>#VALUE!</v>
      </c>
      <c r="M23" s="83" t="e">
        <f>calculate!M51</f>
        <v>#VALUE!</v>
      </c>
      <c r="N23" s="83" t="e">
        <f>calculate!N51</f>
        <v>#VALUE!</v>
      </c>
    </row>
    <row r="24" spans="1:14">
      <c r="A24" s="486"/>
      <c r="B24" s="36" t="s">
        <v>4</v>
      </c>
      <c r="C24" s="84" t="e">
        <f>calculate!C52</f>
        <v>#VALUE!</v>
      </c>
      <c r="D24" s="84" t="e">
        <f>calculate!D52</f>
        <v>#VALUE!</v>
      </c>
      <c r="E24" s="84" t="e">
        <f>calculate!E52</f>
        <v>#VALUE!</v>
      </c>
      <c r="F24" s="84" t="e">
        <f>calculate!F52</f>
        <v>#VALUE!</v>
      </c>
      <c r="G24" s="84" t="e">
        <f>calculate!G52</f>
        <v>#VALUE!</v>
      </c>
      <c r="H24" s="84" t="e">
        <f>calculate!H52</f>
        <v>#VALUE!</v>
      </c>
      <c r="I24" s="84" t="e">
        <f>calculate!I52</f>
        <v>#VALUE!</v>
      </c>
      <c r="J24" s="84" t="e">
        <f>calculate!J52</f>
        <v>#VALUE!</v>
      </c>
      <c r="K24" s="84" t="e">
        <f>calculate!K52</f>
        <v>#VALUE!</v>
      </c>
      <c r="L24" s="84" t="e">
        <f>calculate!L52</f>
        <v>#VALUE!</v>
      </c>
      <c r="M24" s="84" t="e">
        <f>calculate!M52</f>
        <v>#VALUE!</v>
      </c>
      <c r="N24" s="84" t="e">
        <f>calculate!N52</f>
        <v>#VALUE!</v>
      </c>
    </row>
    <row r="25" spans="1:14">
      <c r="A25" s="486"/>
      <c r="B25" s="36" t="s">
        <v>5</v>
      </c>
      <c r="C25" s="85" t="e">
        <f>calculate!C53</f>
        <v>#VALUE!</v>
      </c>
      <c r="D25" s="85" t="e">
        <f>calculate!D53</f>
        <v>#VALUE!</v>
      </c>
      <c r="E25" s="85" t="e">
        <f>calculate!E53</f>
        <v>#VALUE!</v>
      </c>
      <c r="F25" s="85" t="e">
        <f>calculate!F53</f>
        <v>#VALUE!</v>
      </c>
      <c r="G25" s="85" t="e">
        <f>calculate!G53</f>
        <v>#VALUE!</v>
      </c>
      <c r="H25" s="85" t="e">
        <f>calculate!H53</f>
        <v>#VALUE!</v>
      </c>
      <c r="I25" s="85" t="e">
        <f>calculate!I53</f>
        <v>#VALUE!</v>
      </c>
      <c r="J25" s="85" t="e">
        <f>calculate!J53</f>
        <v>#VALUE!</v>
      </c>
      <c r="K25" s="85" t="e">
        <f>calculate!K53</f>
        <v>#VALUE!</v>
      </c>
      <c r="L25" s="85" t="e">
        <f>calculate!L53</f>
        <v>#VALUE!</v>
      </c>
      <c r="M25" s="85" t="e">
        <f>calculate!M53</f>
        <v>#VALUE!</v>
      </c>
      <c r="N25" s="85" t="e">
        <f>calculate!N53</f>
        <v>#VALUE!</v>
      </c>
    </row>
    <row r="26" spans="1:14">
      <c r="A26" s="36"/>
      <c r="B26" s="36"/>
    </row>
    <row r="27" spans="1:14">
      <c r="A27" s="486" t="s">
        <v>20</v>
      </c>
      <c r="B27" s="36" t="s">
        <v>3</v>
      </c>
      <c r="C27" s="83" t="e">
        <f>calculate!C60</f>
        <v>#VALUE!</v>
      </c>
      <c r="D27" s="83" t="e">
        <f>calculate!D60</f>
        <v>#VALUE!</v>
      </c>
      <c r="E27" s="83" t="e">
        <f>calculate!E60</f>
        <v>#VALUE!</v>
      </c>
      <c r="F27" s="83" t="e">
        <f>calculate!F60</f>
        <v>#VALUE!</v>
      </c>
      <c r="G27" s="83" t="e">
        <f>calculate!G60</f>
        <v>#VALUE!</v>
      </c>
      <c r="H27" s="83" t="e">
        <f>calculate!H60</f>
        <v>#VALUE!</v>
      </c>
      <c r="I27" s="83" t="e">
        <f>calculate!I60</f>
        <v>#VALUE!</v>
      </c>
      <c r="J27" s="83" t="e">
        <f>calculate!J60</f>
        <v>#VALUE!</v>
      </c>
      <c r="K27" s="83" t="e">
        <f>calculate!K60</f>
        <v>#VALUE!</v>
      </c>
      <c r="L27" s="83" t="e">
        <f>calculate!L60</f>
        <v>#VALUE!</v>
      </c>
      <c r="M27" s="83" t="e">
        <f>calculate!M60</f>
        <v>#VALUE!</v>
      </c>
      <c r="N27" s="83" t="e">
        <f>calculate!N60</f>
        <v>#VALUE!</v>
      </c>
    </row>
    <row r="28" spans="1:14">
      <c r="A28" s="486"/>
      <c r="B28" s="36" t="s">
        <v>4</v>
      </c>
      <c r="C28" s="84" t="e">
        <f>calculate!C61</f>
        <v>#VALUE!</v>
      </c>
      <c r="D28" s="84" t="e">
        <f>calculate!D61</f>
        <v>#VALUE!</v>
      </c>
      <c r="E28" s="84" t="e">
        <f>calculate!E61</f>
        <v>#VALUE!</v>
      </c>
      <c r="F28" s="84" t="e">
        <f>calculate!F61</f>
        <v>#VALUE!</v>
      </c>
      <c r="G28" s="84" t="e">
        <f>calculate!G61</f>
        <v>#VALUE!</v>
      </c>
      <c r="H28" s="84" t="e">
        <f>calculate!H61</f>
        <v>#VALUE!</v>
      </c>
      <c r="I28" s="84" t="e">
        <f>calculate!I61</f>
        <v>#VALUE!</v>
      </c>
      <c r="J28" s="84" t="e">
        <f>calculate!J61</f>
        <v>#VALUE!</v>
      </c>
      <c r="K28" s="84" t="e">
        <f>calculate!K61</f>
        <v>#VALUE!</v>
      </c>
      <c r="L28" s="84" t="e">
        <f>calculate!L61</f>
        <v>#VALUE!</v>
      </c>
      <c r="M28" s="84" t="e">
        <f>calculate!M61</f>
        <v>#VALUE!</v>
      </c>
      <c r="N28" s="84" t="e">
        <f>calculate!N61</f>
        <v>#VALUE!</v>
      </c>
    </row>
    <row r="29" spans="1:14">
      <c r="A29" s="486"/>
      <c r="B29" s="36" t="s">
        <v>5</v>
      </c>
      <c r="C29" s="85" t="e">
        <f>calculate!C62</f>
        <v>#VALUE!</v>
      </c>
      <c r="D29" s="85" t="e">
        <f>calculate!D62</f>
        <v>#VALUE!</v>
      </c>
      <c r="E29" s="85" t="e">
        <f>calculate!E62</f>
        <v>#VALUE!</v>
      </c>
      <c r="F29" s="85" t="e">
        <f>calculate!F62</f>
        <v>#VALUE!</v>
      </c>
      <c r="G29" s="85" t="e">
        <f>calculate!G62</f>
        <v>#VALUE!</v>
      </c>
      <c r="H29" s="85" t="e">
        <f>calculate!H62</f>
        <v>#VALUE!</v>
      </c>
      <c r="I29" s="85" t="e">
        <f>calculate!I62</f>
        <v>#VALUE!</v>
      </c>
      <c r="J29" s="85" t="e">
        <f>calculate!J62</f>
        <v>#VALUE!</v>
      </c>
      <c r="K29" s="85" t="e">
        <f>calculate!K62</f>
        <v>#VALUE!</v>
      </c>
      <c r="L29" s="85" t="e">
        <f>calculate!L62</f>
        <v>#VALUE!</v>
      </c>
      <c r="M29" s="85" t="e">
        <f>calculate!M62</f>
        <v>#VALUE!</v>
      </c>
      <c r="N29" s="85" t="e">
        <f>calculate!N62</f>
        <v>#VALUE!</v>
      </c>
    </row>
    <row r="30" spans="1:14">
      <c r="A30" s="36"/>
      <c r="B30" s="36"/>
    </row>
    <row r="31" spans="1:14">
      <c r="A31" s="486" t="s">
        <v>21</v>
      </c>
      <c r="B31" s="36" t="s">
        <v>3</v>
      </c>
      <c r="C31" s="83" t="e">
        <f>calculate!C69</f>
        <v>#VALUE!</v>
      </c>
      <c r="D31" s="83" t="e">
        <f>calculate!D69</f>
        <v>#VALUE!</v>
      </c>
      <c r="E31" s="83" t="e">
        <f>calculate!E69</f>
        <v>#VALUE!</v>
      </c>
      <c r="F31" s="83" t="e">
        <f>calculate!F69</f>
        <v>#VALUE!</v>
      </c>
      <c r="G31" s="83" t="e">
        <f>calculate!G69</f>
        <v>#VALUE!</v>
      </c>
      <c r="H31" s="83" t="e">
        <f>calculate!H69</f>
        <v>#VALUE!</v>
      </c>
      <c r="I31" s="83" t="e">
        <f>calculate!I69</f>
        <v>#VALUE!</v>
      </c>
      <c r="J31" s="83" t="e">
        <f>calculate!J69</f>
        <v>#VALUE!</v>
      </c>
      <c r="K31" s="83" t="e">
        <f>calculate!K69</f>
        <v>#VALUE!</v>
      </c>
      <c r="L31" s="83" t="e">
        <f>calculate!L69</f>
        <v>#VALUE!</v>
      </c>
      <c r="M31" s="83" t="e">
        <f>calculate!M69</f>
        <v>#VALUE!</v>
      </c>
      <c r="N31" s="83" t="e">
        <f>calculate!N69</f>
        <v>#VALUE!</v>
      </c>
    </row>
    <row r="32" spans="1:14">
      <c r="A32" s="486"/>
      <c r="B32" s="36" t="s">
        <v>4</v>
      </c>
      <c r="C32" s="84" t="e">
        <f>calculate!C70</f>
        <v>#VALUE!</v>
      </c>
      <c r="D32" s="84" t="e">
        <f>calculate!D70</f>
        <v>#VALUE!</v>
      </c>
      <c r="E32" s="84" t="e">
        <f>calculate!E70</f>
        <v>#VALUE!</v>
      </c>
      <c r="F32" s="84" t="e">
        <f>calculate!F70</f>
        <v>#VALUE!</v>
      </c>
      <c r="G32" s="84" t="e">
        <f>calculate!G70</f>
        <v>#VALUE!</v>
      </c>
      <c r="H32" s="84" t="e">
        <f>calculate!H70</f>
        <v>#VALUE!</v>
      </c>
      <c r="I32" s="84" t="e">
        <f>calculate!I70</f>
        <v>#VALUE!</v>
      </c>
      <c r="J32" s="84" t="e">
        <f>calculate!J70</f>
        <v>#VALUE!</v>
      </c>
      <c r="K32" s="84" t="e">
        <f>calculate!K70</f>
        <v>#VALUE!</v>
      </c>
      <c r="L32" s="84" t="e">
        <f>calculate!L70</f>
        <v>#VALUE!</v>
      </c>
      <c r="M32" s="84" t="e">
        <f>calculate!M70</f>
        <v>#VALUE!</v>
      </c>
      <c r="N32" s="84" t="e">
        <f>calculate!N70</f>
        <v>#VALUE!</v>
      </c>
    </row>
    <row r="33" spans="1:14">
      <c r="A33" s="486"/>
      <c r="B33" s="36" t="s">
        <v>5</v>
      </c>
      <c r="C33" s="85" t="e">
        <f>calculate!C71</f>
        <v>#VALUE!</v>
      </c>
      <c r="D33" s="85" t="e">
        <f>calculate!D71</f>
        <v>#VALUE!</v>
      </c>
      <c r="E33" s="85" t="e">
        <f>calculate!E71</f>
        <v>#VALUE!</v>
      </c>
      <c r="F33" s="85" t="e">
        <f>calculate!F71</f>
        <v>#VALUE!</v>
      </c>
      <c r="G33" s="85" t="e">
        <f>calculate!G71</f>
        <v>#VALUE!</v>
      </c>
      <c r="H33" s="85" t="e">
        <f>calculate!H71</f>
        <v>#VALUE!</v>
      </c>
      <c r="I33" s="85" t="e">
        <f>calculate!I71</f>
        <v>#VALUE!</v>
      </c>
      <c r="J33" s="85" t="e">
        <f>calculate!J71</f>
        <v>#VALUE!</v>
      </c>
      <c r="K33" s="85" t="e">
        <f>calculate!K71</f>
        <v>#VALUE!</v>
      </c>
      <c r="L33" s="85" t="e">
        <f>calculate!L71</f>
        <v>#VALUE!</v>
      </c>
      <c r="M33" s="85" t="e">
        <f>calculate!M71</f>
        <v>#VALUE!</v>
      </c>
      <c r="N33" s="85" t="e">
        <f>calculate!N71</f>
        <v>#VALUE!</v>
      </c>
    </row>
  </sheetData>
  <mergeCells count="8">
    <mergeCell ref="A27:A29"/>
    <mergeCell ref="A31:A33"/>
    <mergeCell ref="A3:A5"/>
    <mergeCell ref="A7:A9"/>
    <mergeCell ref="A11:A13"/>
    <mergeCell ref="A15:A17"/>
    <mergeCell ref="A19:A21"/>
    <mergeCell ref="A23:A25"/>
  </mergeCells>
  <phoneticPr fontId="2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FaceSheet</vt:lpstr>
      <vt:lpstr>DataInput</vt:lpstr>
      <vt:lpstr>Result Format 2</vt:lpstr>
      <vt:lpstr>%supp.graphsummary</vt:lpstr>
      <vt:lpstr>Control</vt:lpstr>
      <vt:lpstr>統計処理supp</vt:lpstr>
      <vt:lpstr>統計処理用</vt:lpstr>
      <vt:lpstr>supp10</vt:lpstr>
      <vt:lpstr>supp9</vt:lpstr>
      <vt:lpstr>supp8</vt:lpstr>
      <vt:lpstr>supp7</vt:lpstr>
      <vt:lpstr>supp6</vt:lpstr>
      <vt:lpstr>変更履歴</vt:lpstr>
      <vt:lpstr>使用方法</vt:lpstr>
      <vt:lpstr>calculate</vt:lpstr>
      <vt:lpstr>Result Format 1</vt:lpstr>
      <vt:lpstr>ddw</vt:lpstr>
      <vt:lpstr>DMSO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敦賀バイオ研究所</dc:creator>
  <cp:lastModifiedBy>Microsoft Office User</cp:lastModifiedBy>
  <cp:lastPrinted>2020-08-13T08:18:47Z</cp:lastPrinted>
  <dcterms:created xsi:type="dcterms:W3CDTF">2007-08-23T07:48:33Z</dcterms:created>
  <dcterms:modified xsi:type="dcterms:W3CDTF">2021-02-22T07:19:06Z</dcterms:modified>
</cp:coreProperties>
</file>